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480" windowHeight="9975"/>
  </bookViews>
  <sheets>
    <sheet name="Hoja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28" i="1" l="1"/>
  <c r="I27" i="1" l="1"/>
  <c r="I36" i="1"/>
  <c r="H36" i="1"/>
  <c r="D14" i="1"/>
  <c r="G14" i="1"/>
  <c r="F14" i="1"/>
  <c r="E14" i="1"/>
  <c r="C14" i="1"/>
  <c r="I26" i="1" l="1"/>
  <c r="I35" i="1"/>
  <c r="H35" i="1"/>
  <c r="H13" i="1"/>
  <c r="G13" i="1"/>
  <c r="F13" i="1"/>
  <c r="E13" i="1"/>
  <c r="D13" i="1"/>
  <c r="C13" i="1"/>
  <c r="G29" i="1" l="1"/>
  <c r="C29" i="1"/>
  <c r="C28" i="1" l="1"/>
  <c r="C17" i="1"/>
  <c r="I39" i="1"/>
  <c r="H39" i="1"/>
  <c r="I15" i="1" l="1"/>
  <c r="J38" i="1"/>
  <c r="J37" i="1"/>
  <c r="I13" i="1" l="1"/>
  <c r="F17" i="1" l="1"/>
  <c r="I16" i="1"/>
  <c r="H17" i="1" l="1"/>
  <c r="G17" i="1"/>
  <c r="E17" i="1"/>
  <c r="D17" i="1"/>
  <c r="I14" i="1"/>
  <c r="J35" i="1" l="1"/>
  <c r="H26" i="1"/>
  <c r="H27" i="1"/>
  <c r="H28" i="1"/>
  <c r="H29" i="1"/>
  <c r="G26" i="1"/>
  <c r="G27" i="1"/>
  <c r="G28" i="1"/>
  <c r="F26" i="1"/>
  <c r="F27" i="1"/>
  <c r="F28" i="1"/>
  <c r="F29" i="1"/>
  <c r="C26" i="1"/>
  <c r="D26" i="1"/>
  <c r="E26" i="1"/>
  <c r="E27" i="1"/>
  <c r="E28" i="1"/>
  <c r="E29" i="1"/>
  <c r="D27" i="1"/>
  <c r="D28" i="1"/>
  <c r="D29" i="1"/>
  <c r="C27" i="1"/>
  <c r="I17" i="1"/>
  <c r="J36" i="1"/>
  <c r="J39" i="1" l="1"/>
  <c r="E30" i="1"/>
  <c r="D30" i="1"/>
  <c r="C30" i="1"/>
  <c r="F30" i="1"/>
  <c r="G30" i="1"/>
  <c r="I30" i="1"/>
  <c r="H30" i="1"/>
  <c r="J27" i="1"/>
  <c r="J29" i="1"/>
  <c r="J26" i="1"/>
  <c r="J30" i="1" l="1"/>
</calcChain>
</file>

<file path=xl/sharedStrings.xml><?xml version="1.0" encoding="utf-8"?>
<sst xmlns="http://schemas.openxmlformats.org/spreadsheetml/2006/main" count="44" uniqueCount="32">
  <si>
    <t xml:space="preserve">Cantidad de Renovaciones solicitadas </t>
  </si>
  <si>
    <t>Nombres Comerciales</t>
  </si>
  <si>
    <t xml:space="preserve"> Marcas</t>
  </si>
  <si>
    <t>Lema Comercial</t>
  </si>
  <si>
    <t>Rótulos</t>
  </si>
  <si>
    <t>Emblemas</t>
  </si>
  <si>
    <t>Denominación de Origen</t>
  </si>
  <si>
    <t>Total  Solicitudes de Registro</t>
  </si>
  <si>
    <t xml:space="preserve"> Nombres Comerciales</t>
  </si>
  <si>
    <t>Total  Solicitudes de Renovaciones</t>
  </si>
  <si>
    <t>Trimestre</t>
  </si>
  <si>
    <t xml:space="preserve">Enero-Marzo </t>
  </si>
  <si>
    <t>Abril-Junio</t>
  </si>
  <si>
    <t>Julio-Septiembre</t>
  </si>
  <si>
    <t>Total</t>
  </si>
  <si>
    <t>Octubre-Diciembre</t>
  </si>
  <si>
    <t>Trimestral</t>
  </si>
  <si>
    <t>Nombres Comerciales
(RD$ 4,755)</t>
  </si>
  <si>
    <t>Marcas
(RD$5,411)</t>
  </si>
  <si>
    <t>Lema Comercial
(RD$ 5,445)</t>
  </si>
  <si>
    <t>Rótulo     (RD$6,342)</t>
  </si>
  <si>
    <t>Emblema (RD$6,342)</t>
  </si>
  <si>
    <t>Denominación de Origen
(RD$ 9,401)</t>
  </si>
  <si>
    <t>Solicitudes de Renovación
(RD$ 4,025)</t>
  </si>
  <si>
    <t>Enero-Marzo</t>
  </si>
  <si>
    <t>Información extraída de IPAS* 
(*): Sistema de Administración de la Propiedad Industrial.</t>
  </si>
  <si>
    <t>Cantidad de Registros Solicitados por tipo de signo</t>
  </si>
  <si>
    <t xml:space="preserve">Emitida por: Dirección de Planificación y Desarrollo </t>
  </si>
  <si>
    <t xml:space="preserve">Lic. Rosa Virginia Almonte Pérez </t>
  </si>
  <si>
    <t xml:space="preserve">                        Enc.  De la Dirección de  Planificación y Desarrollo </t>
  </si>
  <si>
    <t>Estadísticas de Solicitudes de Signos Distintivos
 Trimestral 2023</t>
  </si>
  <si>
    <t>Estadísticas actualizadas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</si>
</sst>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2"/>
      <name val="Book Antiqua"/>
      <family val="1"/>
    </font>
    <font>
      <b/>
      <sz val="12"/>
      <color theme="0"/>
      <name val="Book Antiqua"/>
      <family val="1"/>
    </font>
    <font>
      <b/>
      <sz val="16"/>
      <color rgb="FF000000"/>
      <name val="Book Antiqua"/>
      <family val="1"/>
    </font>
    <font>
      <b/>
      <sz val="11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43" fontId="2" fillId="0" borderId="11" xfId="1" applyFont="1" applyFill="1" applyBorder="1" applyAlignment="1">
      <alignment horizontal="center"/>
    </xf>
    <xf numFmtId="43" fontId="2" fillId="0" borderId="16" xfId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2" fillId="0" borderId="7" xfId="1" applyFont="1" applyFill="1" applyBorder="1" applyAlignment="1">
      <alignment horizontal="center"/>
    </xf>
    <xf numFmtId="43" fontId="2" fillId="0" borderId="8" xfId="1" applyFont="1" applyFill="1" applyBorder="1" applyAlignment="1">
      <alignment horizontal="center"/>
    </xf>
    <xf numFmtId="43" fontId="2" fillId="0" borderId="13" xfId="1" applyFont="1" applyFill="1" applyBorder="1" applyAlignment="1">
      <alignment horizontal="center"/>
    </xf>
    <xf numFmtId="43" fontId="2" fillId="0" borderId="15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3" fontId="2" fillId="0" borderId="24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25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3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43" fontId="2" fillId="4" borderId="7" xfId="1" applyFont="1" applyFill="1" applyBorder="1" applyAlignment="1">
      <alignment horizontal="center"/>
    </xf>
    <xf numFmtId="43" fontId="2" fillId="4" borderId="8" xfId="1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43" fontId="2" fillId="4" borderId="18" xfId="1" applyFont="1" applyFill="1" applyBorder="1" applyAlignment="1">
      <alignment horizontal="center"/>
    </xf>
    <xf numFmtId="43" fontId="2" fillId="4" borderId="19" xfId="1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3" fontId="2" fillId="4" borderId="2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85726</xdr:rowOff>
    </xdr:from>
    <xdr:to>
      <xdr:col>10</xdr:col>
      <xdr:colOff>0</xdr:colOff>
      <xdr:row>24</xdr:row>
      <xdr:rowOff>47625</xdr:rowOff>
    </xdr:to>
    <xdr:sp macro="" textlink="">
      <xdr:nvSpPr>
        <xdr:cNvPr id="7" name="6 CuadroTexto"/>
        <xdr:cNvSpPr txBox="1"/>
      </xdr:nvSpPr>
      <xdr:spPr>
        <a:xfrm>
          <a:off x="3057525" y="5181601"/>
          <a:ext cx="8658225" cy="647699"/>
        </a:xfrm>
        <a:prstGeom prst="rect">
          <a:avLst/>
        </a:prstGeom>
        <a:solidFill>
          <a:schemeClr val="tx2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200" b="1">
              <a:solidFill>
                <a:schemeClr val="bg1"/>
              </a:solidFill>
              <a:latin typeface="Book Antiqua" pitchFamily="18" charset="0"/>
            </a:rPr>
            <a:t>Ingresos</a:t>
          </a:r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Recaudados  Por Servicios</a:t>
          </a:r>
        </a:p>
        <a:p>
          <a:pPr algn="ctr"/>
          <a:r>
            <a:rPr lang="es-DO" sz="1200" b="1" baseline="0">
              <a:solidFill>
                <a:schemeClr val="bg1"/>
              </a:solidFill>
              <a:latin typeface="Book Antiqua" pitchFamily="18" charset="0"/>
            </a:rPr>
            <a:t>  Trimestral  2023  (RD$)</a:t>
          </a:r>
          <a:endParaRPr lang="es-DO" sz="1200" b="1">
            <a:solidFill>
              <a:schemeClr val="bg1"/>
            </a:solidFill>
            <a:latin typeface="Book Antiqua" pitchFamily="18" charset="0"/>
          </a:endParaRPr>
        </a:p>
      </xdr:txBody>
    </xdr:sp>
    <xdr:clientData/>
  </xdr:twoCellAnchor>
  <xdr:twoCellAnchor>
    <xdr:from>
      <xdr:col>2</xdr:col>
      <xdr:colOff>544285</xdr:colOff>
      <xdr:row>0</xdr:row>
      <xdr:rowOff>0</xdr:rowOff>
    </xdr:from>
    <xdr:to>
      <xdr:col>8</xdr:col>
      <xdr:colOff>394607</xdr:colOff>
      <xdr:row>8</xdr:row>
      <xdr:rowOff>176892</xdr:rowOff>
    </xdr:to>
    <xdr:pic>
      <xdr:nvPicPr>
        <xdr:cNvPr id="5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8285" y="0"/>
          <a:ext cx="6531429" cy="1700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1224642</xdr:colOff>
      <xdr:row>36</xdr:row>
      <xdr:rowOff>13608</xdr:rowOff>
    </xdr:from>
    <xdr:to>
      <xdr:col>4</xdr:col>
      <xdr:colOff>557892</xdr:colOff>
      <xdr:row>39</xdr:row>
      <xdr:rowOff>181153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4642" y="9361715"/>
          <a:ext cx="3252107" cy="807081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36</xdr:row>
      <xdr:rowOff>27214</xdr:rowOff>
    </xdr:from>
    <xdr:to>
      <xdr:col>5</xdr:col>
      <xdr:colOff>81643</xdr:colOff>
      <xdr:row>39</xdr:row>
      <xdr:rowOff>171032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4608" y="9375321"/>
          <a:ext cx="857249" cy="7833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ficacion%20y%20Desarrollo/Claudia%20Marte/2023/Estadisticas%20Mensuales%20Datos%20Abiertos/Estadisticas%20Mensuales%20de%20Signos%20Distintiv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5">
          <cell r="D15">
            <v>5234</v>
          </cell>
          <cell r="E15">
            <v>883</v>
          </cell>
          <cell r="F15">
            <v>56</v>
          </cell>
          <cell r="G15">
            <v>117</v>
          </cell>
          <cell r="H15">
            <v>9</v>
          </cell>
          <cell r="I15">
            <v>0</v>
          </cell>
          <cell r="M15">
            <v>591</v>
          </cell>
          <cell r="N15">
            <v>163</v>
          </cell>
        </row>
        <row r="16">
          <cell r="D16">
            <v>5685</v>
          </cell>
          <cell r="E16">
            <v>1048</v>
          </cell>
          <cell r="F16">
            <v>56</v>
          </cell>
          <cell r="G16">
            <v>151</v>
          </cell>
          <cell r="H16">
            <v>5</v>
          </cell>
          <cell r="I16">
            <v>0</v>
          </cell>
          <cell r="M16">
            <v>493</v>
          </cell>
          <cell r="N16">
            <v>217</v>
          </cell>
        </row>
        <row r="17">
          <cell r="D17">
            <v>6760</v>
          </cell>
          <cell r="E17">
            <v>1475</v>
          </cell>
          <cell r="F17">
            <v>65</v>
          </cell>
          <cell r="G17">
            <v>176</v>
          </cell>
          <cell r="H17">
            <v>5</v>
          </cell>
          <cell r="I17">
            <v>0</v>
          </cell>
          <cell r="M17">
            <v>667</v>
          </cell>
          <cell r="N17">
            <v>252</v>
          </cell>
        </row>
        <row r="18">
          <cell r="D18">
            <v>4728</v>
          </cell>
          <cell r="E18">
            <v>873</v>
          </cell>
          <cell r="F18">
            <v>62</v>
          </cell>
          <cell r="G18">
            <v>118</v>
          </cell>
          <cell r="H18">
            <v>5</v>
          </cell>
          <cell r="M18">
            <v>458</v>
          </cell>
          <cell r="N18">
            <v>170</v>
          </cell>
        </row>
        <row r="19">
          <cell r="D19">
            <v>6108</v>
          </cell>
          <cell r="E19">
            <v>1150</v>
          </cell>
          <cell r="F19">
            <v>69</v>
          </cell>
          <cell r="G19">
            <v>190</v>
          </cell>
          <cell r="H19">
            <v>8</v>
          </cell>
          <cell r="M19">
            <v>516</v>
          </cell>
          <cell r="N19">
            <v>238</v>
          </cell>
        </row>
        <row r="20">
          <cell r="D20">
            <v>6108</v>
          </cell>
          <cell r="E20">
            <v>1084</v>
          </cell>
          <cell r="F20">
            <v>45</v>
          </cell>
          <cell r="G20">
            <v>155</v>
          </cell>
          <cell r="H20">
            <v>13</v>
          </cell>
          <cell r="M20">
            <v>517</v>
          </cell>
          <cell r="N20">
            <v>205</v>
          </cell>
        </row>
        <row r="35">
          <cell r="J35">
            <v>3034850</v>
          </cell>
        </row>
        <row r="36">
          <cell r="J36">
            <v>2857750</v>
          </cell>
        </row>
        <row r="37">
          <cell r="J37">
            <v>3698975</v>
          </cell>
        </row>
        <row r="38">
          <cell r="J38">
            <v>2527700</v>
          </cell>
        </row>
        <row r="39">
          <cell r="J39">
            <v>3034850</v>
          </cell>
        </row>
        <row r="40">
          <cell r="J40">
            <v>2906050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tabSelected="1" topLeftCell="B1" zoomScale="70" zoomScaleNormal="70" workbookViewId="0">
      <selection activeCell="B1" sqref="B1:J9"/>
    </sheetView>
  </sheetViews>
  <sheetFormatPr baseColWidth="10" defaultRowHeight="15" x14ac:dyDescent="0.25"/>
  <cols>
    <col min="1" max="1" width="6.42578125" hidden="1" customWidth="1"/>
    <col min="2" max="2" width="22.85546875" customWidth="1"/>
    <col min="3" max="3" width="18.5703125" customWidth="1"/>
    <col min="4" max="4" width="17.42578125" customWidth="1"/>
    <col min="5" max="5" width="16" customWidth="1"/>
    <col min="6" max="6" width="17.28515625" customWidth="1"/>
    <col min="7" max="7" width="21.5703125" customWidth="1"/>
    <col min="8" max="8" width="21.42578125" bestFit="1" customWidth="1"/>
    <col min="9" max="9" width="20.5703125" customWidth="1"/>
    <col min="10" max="10" width="19.140625" customWidth="1"/>
    <col min="11" max="11" width="21.42578125" customWidth="1"/>
    <col min="12" max="12" width="10.140625" customWidth="1"/>
    <col min="13" max="13" width="21.140625" customWidth="1"/>
    <col min="14" max="14" width="24.7109375" customWidth="1"/>
    <col min="15" max="15" width="17.140625" customWidth="1"/>
    <col min="16" max="16" width="15.7109375" customWidth="1"/>
  </cols>
  <sheetData>
    <row r="1" spans="2:10" x14ac:dyDescent="0.25">
      <c r="B1" s="51"/>
      <c r="C1" s="51"/>
      <c r="D1" s="51"/>
      <c r="E1" s="51"/>
      <c r="F1" s="51"/>
      <c r="G1" s="51"/>
      <c r="H1" s="51"/>
      <c r="I1" s="51"/>
      <c r="J1" s="51"/>
    </row>
    <row r="2" spans="2:10" x14ac:dyDescent="0.25">
      <c r="B2" s="51"/>
      <c r="C2" s="51"/>
      <c r="D2" s="51"/>
      <c r="E2" s="51"/>
      <c r="F2" s="51"/>
      <c r="G2" s="51"/>
      <c r="H2" s="51"/>
      <c r="I2" s="51"/>
      <c r="J2" s="51"/>
    </row>
    <row r="3" spans="2:10" x14ac:dyDescent="0.25">
      <c r="B3" s="51"/>
      <c r="C3" s="51"/>
      <c r="D3" s="51"/>
      <c r="E3" s="51"/>
      <c r="F3" s="51"/>
      <c r="G3" s="51"/>
      <c r="H3" s="51"/>
      <c r="I3" s="51"/>
      <c r="J3" s="51"/>
    </row>
    <row r="4" spans="2:10" x14ac:dyDescent="0.25">
      <c r="B4" s="51"/>
      <c r="C4" s="51"/>
      <c r="D4" s="51"/>
      <c r="E4" s="51"/>
      <c r="F4" s="51"/>
      <c r="G4" s="51"/>
      <c r="H4" s="51"/>
      <c r="I4" s="51"/>
      <c r="J4" s="51"/>
    </row>
    <row r="5" spans="2:10" x14ac:dyDescent="0.25">
      <c r="B5" s="51"/>
      <c r="C5" s="51"/>
      <c r="D5" s="51"/>
      <c r="E5" s="51"/>
      <c r="F5" s="51"/>
      <c r="G5" s="51"/>
      <c r="H5" s="51"/>
      <c r="I5" s="51"/>
      <c r="J5" s="51"/>
    </row>
    <row r="6" spans="2:10" x14ac:dyDescent="0.25">
      <c r="B6" s="51"/>
      <c r="C6" s="51"/>
      <c r="D6" s="51"/>
      <c r="E6" s="51"/>
      <c r="F6" s="51"/>
      <c r="G6" s="51"/>
      <c r="H6" s="51"/>
      <c r="I6" s="51"/>
      <c r="J6" s="51"/>
    </row>
    <row r="7" spans="2:10" x14ac:dyDescent="0.25">
      <c r="B7" s="51"/>
      <c r="C7" s="51"/>
      <c r="D7" s="51"/>
      <c r="E7" s="51"/>
      <c r="F7" s="51"/>
      <c r="G7" s="51"/>
      <c r="H7" s="51"/>
      <c r="I7" s="51"/>
      <c r="J7" s="51"/>
    </row>
    <row r="8" spans="2:10" x14ac:dyDescent="0.25">
      <c r="B8" s="51"/>
      <c r="C8" s="51"/>
      <c r="D8" s="51"/>
      <c r="E8" s="51"/>
      <c r="F8" s="51"/>
      <c r="G8" s="51"/>
      <c r="H8" s="51"/>
      <c r="I8" s="51"/>
      <c r="J8" s="51"/>
    </row>
    <row r="9" spans="2:10" x14ac:dyDescent="0.25">
      <c r="B9" s="51"/>
      <c r="C9" s="51"/>
      <c r="D9" s="51"/>
      <c r="E9" s="51"/>
      <c r="F9" s="51"/>
      <c r="G9" s="51"/>
      <c r="H9" s="51"/>
      <c r="I9" s="51"/>
      <c r="J9" s="51"/>
    </row>
    <row r="10" spans="2:10" ht="52.5" customHeight="1" thickBot="1" x14ac:dyDescent="0.3">
      <c r="B10" s="53" t="s">
        <v>30</v>
      </c>
      <c r="C10" s="53"/>
      <c r="D10" s="53"/>
      <c r="E10" s="53"/>
      <c r="F10" s="53"/>
      <c r="G10" s="53"/>
      <c r="H10" s="53"/>
      <c r="I10" s="53"/>
      <c r="J10" s="53"/>
    </row>
    <row r="11" spans="2:10" ht="17.25" thickBot="1" x14ac:dyDescent="0.3">
      <c r="B11" s="54" t="s">
        <v>26</v>
      </c>
      <c r="C11" s="55"/>
      <c r="D11" s="55"/>
      <c r="E11" s="55"/>
      <c r="F11" s="55"/>
      <c r="G11" s="55"/>
      <c r="H11" s="55"/>
      <c r="I11" s="56"/>
      <c r="J11" s="2"/>
    </row>
    <row r="12" spans="2:10" ht="51" customHeight="1" thickBot="1" x14ac:dyDescent="0.3">
      <c r="B12" s="27" t="s">
        <v>10</v>
      </c>
      <c r="C12" s="28" t="s">
        <v>1</v>
      </c>
      <c r="D12" s="29" t="s">
        <v>2</v>
      </c>
      <c r="E12" s="29" t="s">
        <v>3</v>
      </c>
      <c r="F12" s="30" t="s">
        <v>4</v>
      </c>
      <c r="G12" s="30" t="s">
        <v>5</v>
      </c>
      <c r="H12" s="31" t="s">
        <v>6</v>
      </c>
      <c r="I12" s="32" t="s">
        <v>7</v>
      </c>
      <c r="J12" s="3"/>
    </row>
    <row r="13" spans="2:10" ht="16.5" x14ac:dyDescent="0.3">
      <c r="B13" s="4" t="s">
        <v>11</v>
      </c>
      <c r="C13" s="5">
        <f>SUM([1]Hoja1!$D$15:$D$17)</f>
        <v>17679</v>
      </c>
      <c r="D13" s="5">
        <f>SUM([1]Hoja1!$E$15:$E$17)</f>
        <v>3406</v>
      </c>
      <c r="E13" s="5">
        <f>SUM([1]Hoja1!$F$15:$F$17)</f>
        <v>177</v>
      </c>
      <c r="F13" s="5">
        <f>SUM([1]Hoja1!$G$15:$G$17)</f>
        <v>444</v>
      </c>
      <c r="G13" s="5">
        <f>SUM([1]Hoja1!$H$15:$H$17)</f>
        <v>19</v>
      </c>
      <c r="H13" s="5">
        <f>SUM([1]Hoja1!$I$15:$I$17)</f>
        <v>0</v>
      </c>
      <c r="I13" s="6">
        <f>SUM(C13:H13)</f>
        <v>21725</v>
      </c>
      <c r="J13" s="7"/>
    </row>
    <row r="14" spans="2:10" ht="16.5" x14ac:dyDescent="0.3">
      <c r="B14" s="37" t="s">
        <v>12</v>
      </c>
      <c r="C14" s="5">
        <f>SUM([1]Hoja1!$D$18:$D$20)</f>
        <v>16944</v>
      </c>
      <c r="D14" s="5">
        <f>SUM([1]Hoja1!$E$18:$E$20)</f>
        <v>3107</v>
      </c>
      <c r="E14" s="5">
        <f>SUM([1]Hoja1!$F$18:$F$20)</f>
        <v>176</v>
      </c>
      <c r="F14" s="5">
        <f>SUM([1]Hoja1!$G$18:$G$20)</f>
        <v>463</v>
      </c>
      <c r="G14" s="5">
        <f>SUM([1]Hoja1!$H$18:$H$20)</f>
        <v>26</v>
      </c>
      <c r="H14" s="5">
        <v>0</v>
      </c>
      <c r="I14" s="38">
        <f>SUM(C14:H14)</f>
        <v>20716</v>
      </c>
      <c r="J14" s="7"/>
    </row>
    <row r="15" spans="2:10" ht="16.5" x14ac:dyDescent="0.3">
      <c r="B15" s="8" t="s">
        <v>13</v>
      </c>
      <c r="C15" s="5">
        <v>15771</v>
      </c>
      <c r="D15" s="5">
        <v>3277</v>
      </c>
      <c r="E15" s="5">
        <v>203</v>
      </c>
      <c r="F15" s="5">
        <v>423</v>
      </c>
      <c r="G15" s="5">
        <v>42</v>
      </c>
      <c r="H15" s="5">
        <v>0</v>
      </c>
      <c r="I15" s="6">
        <f>SUM(C15:H15)</f>
        <v>19716</v>
      </c>
      <c r="J15" s="7"/>
    </row>
    <row r="16" spans="2:10" ht="17.25" thickBot="1" x14ac:dyDescent="0.35">
      <c r="B16" s="37" t="s">
        <v>15</v>
      </c>
      <c r="C16" s="5"/>
      <c r="D16" s="5"/>
      <c r="E16" s="5"/>
      <c r="F16" s="5"/>
      <c r="G16" s="5"/>
      <c r="H16" s="5"/>
      <c r="I16" s="38">
        <f>SUM(C16:H16)</f>
        <v>0</v>
      </c>
      <c r="J16" s="7"/>
    </row>
    <row r="17" spans="2:10" ht="17.25" thickBot="1" x14ac:dyDescent="0.35">
      <c r="B17" s="33" t="s">
        <v>14</v>
      </c>
      <c r="C17" s="9">
        <f>SUM(C13:C16)</f>
        <v>50394</v>
      </c>
      <c r="D17" s="9">
        <f t="shared" ref="D17:H17" si="0">SUM(D13:D16)</f>
        <v>9790</v>
      </c>
      <c r="E17" s="9">
        <f t="shared" si="0"/>
        <v>556</v>
      </c>
      <c r="F17" s="9">
        <f>SUM(F13:F16)</f>
        <v>1330</v>
      </c>
      <c r="G17" s="9">
        <f t="shared" si="0"/>
        <v>87</v>
      </c>
      <c r="H17" s="9">
        <f t="shared" si="0"/>
        <v>0</v>
      </c>
      <c r="I17" s="10">
        <f>SUM(I13:I16)</f>
        <v>62157</v>
      </c>
      <c r="J17" s="7"/>
    </row>
    <row r="18" spans="2:10" ht="15.75" x14ac:dyDescent="0.25">
      <c r="B18" s="1"/>
      <c r="C18" s="1"/>
      <c r="D18" s="1"/>
      <c r="E18" s="1"/>
      <c r="F18" s="1"/>
      <c r="G18" s="1"/>
      <c r="H18" s="1"/>
      <c r="I18" s="1"/>
      <c r="J18" s="1"/>
    </row>
    <row r="19" spans="2:10" ht="15.75" x14ac:dyDescent="0.25">
      <c r="B19" s="1"/>
      <c r="C19" s="1"/>
      <c r="D19" s="1"/>
      <c r="E19" s="1"/>
      <c r="F19" s="1"/>
      <c r="G19" s="1"/>
      <c r="H19" s="1"/>
      <c r="I19" s="1"/>
      <c r="J19" s="1"/>
    </row>
    <row r="20" spans="2:10" ht="12.75" customHeight="1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2:10" ht="15.75" hidden="1" x14ac:dyDescent="0.25">
      <c r="B21" s="1"/>
      <c r="C21" s="1"/>
      <c r="D21" s="1"/>
      <c r="E21" s="1"/>
      <c r="F21" s="1"/>
      <c r="G21" s="1"/>
      <c r="H21" s="1"/>
      <c r="I21" s="1"/>
      <c r="J21" s="1"/>
    </row>
    <row r="22" spans="2:10" ht="15.75" x14ac:dyDescent="0.25">
      <c r="B22" s="1"/>
      <c r="C22" s="1"/>
      <c r="D22" s="1"/>
      <c r="E22" s="1"/>
      <c r="F22" s="1"/>
      <c r="G22" s="1"/>
      <c r="H22" s="1"/>
      <c r="I22" s="1"/>
      <c r="J22" s="1"/>
    </row>
    <row r="23" spans="2:10" ht="15.75" x14ac:dyDescent="0.25">
      <c r="B23" s="1"/>
      <c r="C23" s="1"/>
      <c r="D23" s="1"/>
      <c r="E23" s="1"/>
      <c r="F23" s="1"/>
      <c r="G23" s="1"/>
      <c r="H23" s="1"/>
      <c r="I23" s="1"/>
      <c r="J23" s="1"/>
    </row>
    <row r="24" spans="2:10" ht="24" customHeight="1" thickBot="1" x14ac:dyDescent="0.3">
      <c r="B24" s="1"/>
      <c r="C24" s="1"/>
      <c r="D24" s="1"/>
      <c r="E24" s="1"/>
      <c r="F24" s="1"/>
      <c r="G24" s="1"/>
      <c r="H24" s="1"/>
      <c r="I24" s="1"/>
      <c r="J24" s="1"/>
    </row>
    <row r="25" spans="2:10" ht="79.5" customHeight="1" thickBot="1" x14ac:dyDescent="0.3">
      <c r="B25" s="28" t="s">
        <v>10</v>
      </c>
      <c r="C25" s="29" t="s">
        <v>17</v>
      </c>
      <c r="D25" s="29" t="s">
        <v>18</v>
      </c>
      <c r="E25" s="29" t="s">
        <v>19</v>
      </c>
      <c r="F25" s="29" t="s">
        <v>20</v>
      </c>
      <c r="G25" s="29" t="s">
        <v>21</v>
      </c>
      <c r="H25" s="29" t="s">
        <v>22</v>
      </c>
      <c r="I25" s="30" t="s">
        <v>23</v>
      </c>
      <c r="J25" s="31" t="s">
        <v>14</v>
      </c>
    </row>
    <row r="26" spans="2:10" ht="16.5" x14ac:dyDescent="0.3">
      <c r="B26" s="11" t="s">
        <v>24</v>
      </c>
      <c r="C26" s="12">
        <f>4755*C13</f>
        <v>84063645</v>
      </c>
      <c r="D26" s="12">
        <f>5411*D13</f>
        <v>18429866</v>
      </c>
      <c r="E26" s="12">
        <f>5445*E13</f>
        <v>963765</v>
      </c>
      <c r="F26" s="12">
        <f>6342*F13</f>
        <v>2815848</v>
      </c>
      <c r="G26" s="12">
        <f>6342*G13</f>
        <v>120498</v>
      </c>
      <c r="H26" s="12">
        <f>9401*H13</f>
        <v>0</v>
      </c>
      <c r="I26" s="12">
        <f>SUM([1]Hoja1!$J$35:$J$37)</f>
        <v>9591575</v>
      </c>
      <c r="J26" s="13">
        <f>SUM(C26:I26)</f>
        <v>115985197</v>
      </c>
    </row>
    <row r="27" spans="2:10" ht="16.5" x14ac:dyDescent="0.3">
      <c r="B27" s="40" t="s">
        <v>12</v>
      </c>
      <c r="C27" s="41">
        <f t="shared" ref="C27" si="1">4755*C14</f>
        <v>80568720</v>
      </c>
      <c r="D27" s="41">
        <f t="shared" ref="D27:D29" si="2">5411*D14</f>
        <v>16811977</v>
      </c>
      <c r="E27" s="41">
        <f t="shared" ref="E27:E29" si="3">5445*E14</f>
        <v>958320</v>
      </c>
      <c r="F27" s="41">
        <f t="shared" ref="F27:G29" si="4">6342*F14</f>
        <v>2936346</v>
      </c>
      <c r="G27" s="41">
        <f t="shared" si="4"/>
        <v>164892</v>
      </c>
      <c r="H27" s="41">
        <f t="shared" ref="H27:H29" si="5">9401*H14</f>
        <v>0</v>
      </c>
      <c r="I27" s="12">
        <f>SUM([1]Hoja1!$J$38:$J$40)</f>
        <v>8468600</v>
      </c>
      <c r="J27" s="42">
        <f t="shared" ref="J27:J29" si="6">SUM(C27:I27)</f>
        <v>109908855</v>
      </c>
    </row>
    <row r="28" spans="2:10" ht="16.5" x14ac:dyDescent="0.3">
      <c r="B28" s="14" t="s">
        <v>13</v>
      </c>
      <c r="C28" s="15">
        <f>4755*C15</f>
        <v>74991105</v>
      </c>
      <c r="D28" s="15">
        <f t="shared" si="2"/>
        <v>17731847</v>
      </c>
      <c r="E28" s="15">
        <f t="shared" si="3"/>
        <v>1105335</v>
      </c>
      <c r="F28" s="15">
        <f t="shared" si="4"/>
        <v>2682666</v>
      </c>
      <c r="G28" s="15">
        <f t="shared" si="4"/>
        <v>266364</v>
      </c>
      <c r="H28" s="15">
        <f t="shared" si="5"/>
        <v>0</v>
      </c>
      <c r="I28" s="12">
        <v>2596125</v>
      </c>
      <c r="J28" s="16">
        <f>SUM(C28:I28)</f>
        <v>99373442</v>
      </c>
    </row>
    <row r="29" spans="2:10" ht="17.25" thickBot="1" x14ac:dyDescent="0.35">
      <c r="B29" s="43" t="s">
        <v>15</v>
      </c>
      <c r="C29" s="44">
        <f>4755*C16</f>
        <v>0</v>
      </c>
      <c r="D29" s="44">
        <f t="shared" si="2"/>
        <v>0</v>
      </c>
      <c r="E29" s="44">
        <f t="shared" si="3"/>
        <v>0</v>
      </c>
      <c r="F29" s="44">
        <f t="shared" si="4"/>
        <v>0</v>
      </c>
      <c r="G29" s="44">
        <f t="shared" si="4"/>
        <v>0</v>
      </c>
      <c r="H29" s="44">
        <f t="shared" si="5"/>
        <v>0</v>
      </c>
      <c r="I29" s="12"/>
      <c r="J29" s="45">
        <f t="shared" si="6"/>
        <v>0</v>
      </c>
    </row>
    <row r="30" spans="2:10" ht="17.25" thickBot="1" x14ac:dyDescent="0.35">
      <c r="B30" s="39" t="s">
        <v>14</v>
      </c>
      <c r="C30" s="17">
        <f t="shared" ref="C30:J30" si="7">SUM(C26:C29)</f>
        <v>239623470</v>
      </c>
      <c r="D30" s="17">
        <f t="shared" si="7"/>
        <v>52973690</v>
      </c>
      <c r="E30" s="17">
        <f t="shared" si="7"/>
        <v>3027420</v>
      </c>
      <c r="F30" s="17">
        <f t="shared" si="7"/>
        <v>8434860</v>
      </c>
      <c r="G30" s="17">
        <f t="shared" si="7"/>
        <v>551754</v>
      </c>
      <c r="H30" s="17">
        <f t="shared" si="7"/>
        <v>0</v>
      </c>
      <c r="I30" s="17">
        <f t="shared" si="7"/>
        <v>20656300</v>
      </c>
      <c r="J30" s="18">
        <f t="shared" si="7"/>
        <v>325267494</v>
      </c>
    </row>
    <row r="31" spans="2:10" ht="15.75" x14ac:dyDescent="0.25">
      <c r="B31" s="1"/>
      <c r="C31" s="1"/>
      <c r="D31" s="1"/>
      <c r="E31" s="1"/>
      <c r="F31" s="1"/>
      <c r="G31" s="19"/>
      <c r="H31" s="1"/>
      <c r="I31" s="1"/>
      <c r="J31" s="1"/>
    </row>
    <row r="32" spans="2:10" ht="16.5" thickBot="1" x14ac:dyDescent="0.3">
      <c r="B32" s="1"/>
      <c r="C32" s="1"/>
      <c r="D32" s="1"/>
      <c r="E32" s="1"/>
      <c r="F32" s="1"/>
      <c r="G32" s="1"/>
      <c r="H32" s="1"/>
      <c r="I32" s="1"/>
      <c r="J32" s="1"/>
    </row>
    <row r="33" spans="2:10" ht="17.25" thickBot="1" x14ac:dyDescent="0.3">
      <c r="B33" s="60" t="s">
        <v>31</v>
      </c>
      <c r="C33" s="60"/>
      <c r="D33" s="60"/>
      <c r="E33" s="60"/>
      <c r="F33" s="1"/>
      <c r="G33" s="57" t="s">
        <v>0</v>
      </c>
      <c r="H33" s="58"/>
      <c r="I33" s="58"/>
      <c r="J33" s="59"/>
    </row>
    <row r="34" spans="2:10" ht="54" customHeight="1" thickBot="1" x14ac:dyDescent="0.3">
      <c r="B34" s="61" t="s">
        <v>25</v>
      </c>
      <c r="C34" s="61"/>
      <c r="D34" s="61"/>
      <c r="E34" s="61"/>
      <c r="F34" s="1"/>
      <c r="G34" s="34" t="s">
        <v>16</v>
      </c>
      <c r="H34" s="35" t="s">
        <v>2</v>
      </c>
      <c r="I34" s="35" t="s">
        <v>8</v>
      </c>
      <c r="J34" s="36" t="s">
        <v>9</v>
      </c>
    </row>
    <row r="35" spans="2:10" ht="16.5" x14ac:dyDescent="0.3">
      <c r="B35" s="61"/>
      <c r="C35" s="61"/>
      <c r="D35" s="61"/>
      <c r="E35" s="61"/>
      <c r="F35" s="1"/>
      <c r="G35" s="20" t="s">
        <v>11</v>
      </c>
      <c r="H35" s="21">
        <f>SUM([1]Hoja1!$M$15:$M$17)</f>
        <v>1751</v>
      </c>
      <c r="I35" s="21">
        <f>SUM([1]Hoja1!$N$15:$N$17)</f>
        <v>632</v>
      </c>
      <c r="J35" s="22">
        <f>SUM(H35:I35)</f>
        <v>2383</v>
      </c>
    </row>
    <row r="36" spans="2:10" ht="16.5" x14ac:dyDescent="0.3">
      <c r="B36" s="52" t="s">
        <v>27</v>
      </c>
      <c r="C36" s="52"/>
      <c r="D36" s="52"/>
      <c r="E36" s="52"/>
      <c r="F36" s="1"/>
      <c r="G36" s="46" t="s">
        <v>12</v>
      </c>
      <c r="H36" s="21">
        <f>SUM([1]Hoja1!$M$18:$M$20)</f>
        <v>1491</v>
      </c>
      <c r="I36" s="21">
        <f>SUM([1]Hoja1!$N$18:$N$20)</f>
        <v>613</v>
      </c>
      <c r="J36" s="47">
        <f t="shared" ref="J36" si="8">SUM(H36:I36)</f>
        <v>2104</v>
      </c>
    </row>
    <row r="37" spans="2:10" ht="16.5" x14ac:dyDescent="0.3">
      <c r="B37" s="1"/>
      <c r="C37" s="1"/>
      <c r="D37" s="1"/>
      <c r="E37" s="1"/>
      <c r="F37" s="1"/>
      <c r="G37" s="23" t="s">
        <v>13</v>
      </c>
      <c r="H37" s="21">
        <v>1355</v>
      </c>
      <c r="I37" s="21">
        <v>662</v>
      </c>
      <c r="J37" s="22">
        <f>SUM(H37:I37)</f>
        <v>2017</v>
      </c>
    </row>
    <row r="38" spans="2:10" ht="17.25" thickBot="1" x14ac:dyDescent="0.35">
      <c r="B38" s="1"/>
      <c r="C38" s="1"/>
      <c r="D38" s="1"/>
      <c r="E38" s="1"/>
      <c r="F38" s="1"/>
      <c r="G38" s="46" t="s">
        <v>15</v>
      </c>
      <c r="H38" s="21"/>
      <c r="I38" s="21"/>
      <c r="J38" s="22">
        <f>SUM(H38:I38)</f>
        <v>0</v>
      </c>
    </row>
    <row r="39" spans="2:10" ht="17.25" thickBot="1" x14ac:dyDescent="0.35">
      <c r="B39" s="1"/>
      <c r="C39" s="1"/>
      <c r="D39" s="1"/>
      <c r="E39" s="1"/>
      <c r="F39" s="1"/>
      <c r="G39" s="48" t="s">
        <v>14</v>
      </c>
      <c r="H39" s="24">
        <f>SUM(H35:H38)</f>
        <v>4597</v>
      </c>
      <c r="I39" s="24">
        <f>SUM(I35:I38)</f>
        <v>1907</v>
      </c>
      <c r="J39" s="25">
        <f>SUM(J35:J38)</f>
        <v>6504</v>
      </c>
    </row>
    <row r="40" spans="2:10" ht="15.75" x14ac:dyDescent="0.25">
      <c r="B40" s="1"/>
      <c r="C40" s="1"/>
      <c r="D40" s="1"/>
      <c r="E40" s="1"/>
      <c r="F40" s="1"/>
      <c r="G40" s="1"/>
      <c r="H40" s="1"/>
      <c r="I40" s="1"/>
      <c r="J40" s="26"/>
    </row>
    <row r="41" spans="2:10" ht="15.75" x14ac:dyDescent="0.25">
      <c r="B41" s="49" t="s">
        <v>28</v>
      </c>
      <c r="C41" s="49"/>
      <c r="D41" s="49"/>
      <c r="E41" s="49"/>
      <c r="F41" s="49"/>
      <c r="G41" s="1"/>
      <c r="H41" s="1"/>
      <c r="I41" s="1"/>
      <c r="J41" s="1"/>
    </row>
    <row r="42" spans="2:10" x14ac:dyDescent="0.25">
      <c r="B42" s="50" t="s">
        <v>29</v>
      </c>
      <c r="C42" s="50"/>
      <c r="D42" s="50"/>
      <c r="E42" s="50"/>
    </row>
  </sheetData>
  <mergeCells count="9">
    <mergeCell ref="B41:F41"/>
    <mergeCell ref="B42:E42"/>
    <mergeCell ref="B1:J9"/>
    <mergeCell ref="B36:E36"/>
    <mergeCell ref="B10:J10"/>
    <mergeCell ref="B11:I11"/>
    <mergeCell ref="G33:J33"/>
    <mergeCell ref="B33:E33"/>
    <mergeCell ref="B34:E35"/>
  </mergeCells>
  <pageMargins left="0.25" right="0.25" top="0.75" bottom="0.75" header="0.3" footer="0.3"/>
  <pageSetup paperSize="5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Juanely Zarzuela Garcia</cp:lastModifiedBy>
  <cp:lastPrinted>2023-10-05T17:03:36Z</cp:lastPrinted>
  <dcterms:created xsi:type="dcterms:W3CDTF">2021-01-28T12:32:14Z</dcterms:created>
  <dcterms:modified xsi:type="dcterms:W3CDTF">2023-10-05T17:03:45Z</dcterms:modified>
</cp:coreProperties>
</file>