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/>
  </bookViews>
  <sheets>
    <sheet name="Cuentas Por Pagar 31122017" sheetId="2" r:id="rId1"/>
  </sheets>
  <calcPr calcId="145621"/>
</workbook>
</file>

<file path=xl/calcChain.xml><?xml version="1.0" encoding="utf-8"?>
<calcChain xmlns="http://schemas.openxmlformats.org/spreadsheetml/2006/main">
  <c r="X10" i="2" l="1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76" i="2"/>
  <c r="X77" i="2"/>
  <c r="X78" i="2"/>
  <c r="X88" i="2"/>
  <c r="X97" i="2"/>
  <c r="X99" i="2"/>
  <c r="X100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X60" i="2" s="1"/>
  <c r="V61" i="2"/>
  <c r="X61" i="2" s="1"/>
  <c r="V62" i="2"/>
  <c r="X62" i="2" s="1"/>
  <c r="V63" i="2"/>
  <c r="X63" i="2" s="1"/>
  <c r="V64" i="2"/>
  <c r="X64" i="2" s="1"/>
  <c r="V65" i="2"/>
  <c r="X65" i="2" s="1"/>
  <c r="V66" i="2"/>
  <c r="X66" i="2" s="1"/>
  <c r="V67" i="2"/>
  <c r="X67" i="2" s="1"/>
  <c r="V68" i="2"/>
  <c r="X68" i="2" s="1"/>
  <c r="V69" i="2"/>
  <c r="X69" i="2" s="1"/>
  <c r="V70" i="2"/>
  <c r="X70" i="2" s="1"/>
  <c r="V71" i="2"/>
  <c r="X71" i="2" s="1"/>
  <c r="V72" i="2"/>
  <c r="X72" i="2" s="1"/>
  <c r="V73" i="2"/>
  <c r="X73" i="2" s="1"/>
  <c r="V74" i="2"/>
  <c r="X74" i="2" s="1"/>
  <c r="V75" i="2"/>
  <c r="X75" i="2" s="1"/>
  <c r="V76" i="2"/>
  <c r="V77" i="2"/>
  <c r="V78" i="2"/>
  <c r="V79" i="2"/>
  <c r="X79" i="2" s="1"/>
  <c r="V80" i="2"/>
  <c r="X80" i="2" s="1"/>
  <c r="V81" i="2"/>
  <c r="X81" i="2" s="1"/>
  <c r="V82" i="2"/>
  <c r="X82" i="2" s="1"/>
  <c r="V83" i="2"/>
  <c r="X83" i="2" s="1"/>
  <c r="V84" i="2"/>
  <c r="X84" i="2" s="1"/>
  <c r="V85" i="2"/>
  <c r="X85" i="2" s="1"/>
  <c r="V86" i="2"/>
  <c r="X86" i="2" s="1"/>
  <c r="V87" i="2"/>
  <c r="X87" i="2" s="1"/>
  <c r="V88" i="2"/>
  <c r="V89" i="2"/>
  <c r="X89" i="2" s="1"/>
  <c r="V90" i="2"/>
  <c r="X90" i="2" s="1"/>
  <c r="V91" i="2"/>
  <c r="X91" i="2" s="1"/>
  <c r="V92" i="2"/>
  <c r="X92" i="2" s="1"/>
  <c r="V93" i="2"/>
  <c r="X93" i="2" s="1"/>
  <c r="V94" i="2"/>
  <c r="X94" i="2" s="1"/>
  <c r="V95" i="2"/>
  <c r="X95" i="2" s="1"/>
  <c r="V96" i="2"/>
  <c r="X96" i="2" s="1"/>
  <c r="V97" i="2"/>
  <c r="V98" i="2"/>
  <c r="X98" i="2" s="1"/>
  <c r="V99" i="2"/>
  <c r="V100" i="2"/>
  <c r="W9" i="2"/>
  <c r="V9" i="2"/>
  <c r="X9" i="2" s="1"/>
  <c r="J10" i="2" l="1"/>
  <c r="E101" i="2"/>
  <c r="F101" i="2"/>
  <c r="G101" i="2"/>
  <c r="H101" i="2"/>
  <c r="I101" i="2"/>
  <c r="D101" i="2"/>
  <c r="J69" i="2" l="1"/>
  <c r="J70" i="2"/>
  <c r="J71" i="2"/>
  <c r="J72" i="2"/>
  <c r="J63" i="2"/>
  <c r="J85" i="2"/>
  <c r="J96" i="2"/>
  <c r="J81" i="2"/>
  <c r="J82" i="2"/>
  <c r="J86" i="2"/>
  <c r="R86" i="2" s="1"/>
  <c r="J65" i="2"/>
  <c r="J87" i="2"/>
  <c r="R87" i="2" s="1"/>
  <c r="J60" i="2"/>
  <c r="J9" i="2"/>
  <c r="J64" i="2"/>
  <c r="R64" i="2" s="1"/>
  <c r="J73" i="2"/>
  <c r="R73" i="2" s="1"/>
  <c r="J67" i="2"/>
  <c r="J68" i="2"/>
  <c r="J88" i="2"/>
  <c r="R88" i="2" s="1"/>
  <c r="J75" i="2"/>
  <c r="R75" i="2" s="1"/>
  <c r="J74" i="2"/>
  <c r="R74" i="2" s="1"/>
  <c r="J78" i="2"/>
  <c r="R78" i="2" s="1"/>
  <c r="J92" i="2"/>
  <c r="R92" i="2" s="1"/>
  <c r="J84" i="2"/>
  <c r="R84" i="2" s="1"/>
  <c r="J89" i="2"/>
  <c r="R89" i="2" s="1"/>
  <c r="J94" i="2"/>
  <c r="R94" i="2" s="1"/>
  <c r="J66" i="2"/>
  <c r="R66" i="2" s="1"/>
  <c r="J93" i="2"/>
  <c r="R93" i="2" s="1"/>
  <c r="J91" i="2"/>
  <c r="R91" i="2" s="1"/>
  <c r="J90" i="2"/>
  <c r="R90" i="2" s="1"/>
  <c r="J100" i="2"/>
  <c r="R100" i="2" s="1"/>
  <c r="J79" i="2"/>
  <c r="R79" i="2" s="1"/>
  <c r="J62" i="2"/>
  <c r="R62" i="2" s="1"/>
  <c r="J61" i="2"/>
  <c r="R61" i="2" s="1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76" i="2"/>
  <c r="Q77" i="2"/>
  <c r="Q97" i="2"/>
  <c r="Q99" i="2"/>
  <c r="N101" i="2"/>
  <c r="P101" i="2"/>
  <c r="M101" i="2"/>
  <c r="O101" i="2"/>
  <c r="R10" i="2"/>
  <c r="J11" i="2"/>
  <c r="R11" i="2" s="1"/>
  <c r="J12" i="2"/>
  <c r="R12" i="2" s="1"/>
  <c r="J13" i="2"/>
  <c r="R13" i="2" s="1"/>
  <c r="J14" i="2"/>
  <c r="R14" i="2" s="1"/>
  <c r="J15" i="2"/>
  <c r="R15" i="2" s="1"/>
  <c r="J16" i="2"/>
  <c r="R16" i="2" s="1"/>
  <c r="J17" i="2"/>
  <c r="R17" i="2" s="1"/>
  <c r="J18" i="2"/>
  <c r="R18" i="2" s="1"/>
  <c r="J19" i="2"/>
  <c r="R19" i="2" s="1"/>
  <c r="J20" i="2"/>
  <c r="R20" i="2" s="1"/>
  <c r="J21" i="2"/>
  <c r="R21" i="2" s="1"/>
  <c r="J22" i="2"/>
  <c r="R22" i="2" s="1"/>
  <c r="J23" i="2"/>
  <c r="R23" i="2" s="1"/>
  <c r="J24" i="2"/>
  <c r="R24" i="2" s="1"/>
  <c r="J25" i="2"/>
  <c r="R25" i="2" s="1"/>
  <c r="J26" i="2"/>
  <c r="R26" i="2" s="1"/>
  <c r="J27" i="2"/>
  <c r="R27" i="2" s="1"/>
  <c r="J28" i="2"/>
  <c r="R28" i="2" s="1"/>
  <c r="J29" i="2"/>
  <c r="R29" i="2" s="1"/>
  <c r="J30" i="2"/>
  <c r="R30" i="2" s="1"/>
  <c r="J31" i="2"/>
  <c r="R31" i="2" s="1"/>
  <c r="J32" i="2"/>
  <c r="R32" i="2" s="1"/>
  <c r="J33" i="2"/>
  <c r="R33" i="2" s="1"/>
  <c r="J34" i="2"/>
  <c r="R34" i="2" s="1"/>
  <c r="J35" i="2"/>
  <c r="R35" i="2" s="1"/>
  <c r="J36" i="2"/>
  <c r="R36" i="2" s="1"/>
  <c r="J37" i="2"/>
  <c r="R37" i="2" s="1"/>
  <c r="J38" i="2"/>
  <c r="R38" i="2" s="1"/>
  <c r="J39" i="2"/>
  <c r="R39" i="2" s="1"/>
  <c r="J40" i="2"/>
  <c r="R40" i="2" s="1"/>
  <c r="J41" i="2"/>
  <c r="R41" i="2" s="1"/>
  <c r="J42" i="2"/>
  <c r="R42" i="2" s="1"/>
  <c r="J43" i="2"/>
  <c r="R43" i="2" s="1"/>
  <c r="J44" i="2"/>
  <c r="R44" i="2" s="1"/>
  <c r="J45" i="2"/>
  <c r="R45" i="2" s="1"/>
  <c r="J46" i="2"/>
  <c r="R46" i="2" s="1"/>
  <c r="J47" i="2"/>
  <c r="R47" i="2" s="1"/>
  <c r="J48" i="2"/>
  <c r="R48" i="2" s="1"/>
  <c r="J49" i="2"/>
  <c r="R49" i="2" s="1"/>
  <c r="J50" i="2"/>
  <c r="R50" i="2" s="1"/>
  <c r="J51" i="2"/>
  <c r="R51" i="2" s="1"/>
  <c r="J52" i="2"/>
  <c r="R52" i="2" s="1"/>
  <c r="J53" i="2"/>
  <c r="R53" i="2" s="1"/>
  <c r="J54" i="2"/>
  <c r="R54" i="2" s="1"/>
  <c r="J55" i="2"/>
  <c r="R55" i="2" s="1"/>
  <c r="J56" i="2"/>
  <c r="R56" i="2" s="1"/>
  <c r="J57" i="2"/>
  <c r="R57" i="2" s="1"/>
  <c r="J58" i="2"/>
  <c r="R58" i="2" s="1"/>
  <c r="J59" i="2"/>
  <c r="R59" i="2" s="1"/>
  <c r="J76" i="2"/>
  <c r="R76" i="2" s="1"/>
  <c r="J77" i="2"/>
  <c r="R77" i="2" s="1"/>
  <c r="J97" i="2"/>
  <c r="R97" i="2" s="1"/>
  <c r="J99" i="2"/>
  <c r="R99" i="2" s="1"/>
  <c r="S33" i="2" l="1"/>
  <c r="S58" i="2"/>
  <c r="S54" i="2"/>
  <c r="S50" i="2"/>
  <c r="S26" i="2"/>
  <c r="S22" i="2"/>
  <c r="S18" i="2"/>
  <c r="S42" i="2"/>
  <c r="S34" i="2"/>
  <c r="S59" i="2"/>
  <c r="S55" i="2"/>
  <c r="S51" i="2"/>
  <c r="S47" i="2"/>
  <c r="S43" i="2"/>
  <c r="S39" i="2"/>
  <c r="S35" i="2"/>
  <c r="S31" i="2"/>
  <c r="S27" i="2"/>
  <c r="S23" i="2"/>
  <c r="S15" i="2"/>
  <c r="S11" i="2"/>
  <c r="S38" i="2"/>
  <c r="S10" i="2"/>
  <c r="S53" i="2"/>
  <c r="S49" i="2"/>
  <c r="S45" i="2"/>
  <c r="S37" i="2"/>
  <c r="S29" i="2"/>
  <c r="S21" i="2"/>
  <c r="S17" i="2"/>
  <c r="S13" i="2"/>
  <c r="S99" i="2"/>
  <c r="S76" i="2"/>
  <c r="S19" i="2"/>
  <c r="S57" i="2"/>
  <c r="S41" i="2"/>
  <c r="S25" i="2"/>
  <c r="S97" i="2"/>
  <c r="S77" i="2"/>
  <c r="S56" i="2"/>
  <c r="S52" i="2"/>
  <c r="S48" i="2"/>
  <c r="S44" i="2"/>
  <c r="S40" i="2"/>
  <c r="S36" i="2"/>
  <c r="S46" i="2"/>
  <c r="S30" i="2"/>
  <c r="S14" i="2"/>
  <c r="S32" i="2"/>
  <c r="S28" i="2"/>
  <c r="S24" i="2"/>
  <c r="S20" i="2"/>
  <c r="S16" i="2"/>
  <c r="S12" i="2"/>
  <c r="J101" i="2" l="1"/>
</calcChain>
</file>

<file path=xl/sharedStrings.xml><?xml version="1.0" encoding="utf-8"?>
<sst xmlns="http://schemas.openxmlformats.org/spreadsheetml/2006/main" count="294" uniqueCount="173">
  <si>
    <t>NUMERO DE COMPROBANTE FISCAL</t>
  </si>
  <si>
    <t>NOMBRE PROVEEDOR</t>
  </si>
  <si>
    <t xml:space="preserve">DESCRIPCION </t>
  </si>
  <si>
    <t>LEY 319-98 CODIA</t>
  </si>
  <si>
    <t>VALOR BRUTO RD$</t>
  </si>
  <si>
    <t>RETENCIONES</t>
  </si>
  <si>
    <t>VALOR NETO RD$</t>
  </si>
  <si>
    <t>FECHA DE DOCUMENTO</t>
  </si>
  <si>
    <t>FECHA DE VENCIMIENTO</t>
  </si>
  <si>
    <t>31- 60 días</t>
  </si>
  <si>
    <t>TOTAL GENERAL</t>
  </si>
  <si>
    <t>Período actual</t>
  </si>
  <si>
    <t>1 - 30 días</t>
  </si>
  <si>
    <t>61 y más</t>
  </si>
  <si>
    <t xml:space="preserve"> OFICINA NACIONAL DE LA  PROPIEDAD INDUSTRIAL</t>
  </si>
  <si>
    <r>
      <rPr>
        <sz val="9"/>
        <rFont val="Arial"/>
        <family val="2"/>
      </rPr>
      <t>AD CREATIVE SUITE &amp;
MULTISERVICES,</t>
    </r>
  </si>
  <si>
    <t>A010010011500000793</t>
  </si>
  <si>
    <r>
      <rPr>
        <sz val="9"/>
        <rFont val="Arial"/>
        <family val="2"/>
      </rPr>
      <t>ADMINISTRACION &amp;
ATESORAMIENTOS D</t>
    </r>
  </si>
  <si>
    <t>A010010011500000903</t>
  </si>
  <si>
    <t>A010010011500000930</t>
  </si>
  <si>
    <t>A010010011500000970</t>
  </si>
  <si>
    <t>A010010011500000977</t>
  </si>
  <si>
    <t>A010010011500001002</t>
  </si>
  <si>
    <t>A010010011500001026</t>
  </si>
  <si>
    <t>A010010011500001048</t>
  </si>
  <si>
    <t>A010010011500001070</t>
  </si>
  <si>
    <t>A010010011500001095</t>
  </si>
  <si>
    <t>A010010011500001100</t>
  </si>
  <si>
    <t>A010010011500001121</t>
  </si>
  <si>
    <t>A010010011500001142</t>
  </si>
  <si>
    <t>A010010011500001166</t>
  </si>
  <si>
    <t>A010010011500001168</t>
  </si>
  <si>
    <t>A010010011500001191</t>
  </si>
  <si>
    <t>A010010011500001197</t>
  </si>
  <si>
    <t>A010010011500001220</t>
  </si>
  <si>
    <t>A010010011500001243</t>
  </si>
  <si>
    <t>A010010011500001275</t>
  </si>
  <si>
    <t>A010010011500001308</t>
  </si>
  <si>
    <t>A010010011500001469</t>
  </si>
  <si>
    <t>A010010011500001474</t>
  </si>
  <si>
    <t>A010010011500001477</t>
  </si>
  <si>
    <t>A010010011500001482</t>
  </si>
  <si>
    <t>A010010011500001485</t>
  </si>
  <si>
    <t>A010010011500001487</t>
  </si>
  <si>
    <t>A010010011500001490</t>
  </si>
  <si>
    <t>A010010011500001496</t>
  </si>
  <si>
    <t>A010010011500001502</t>
  </si>
  <si>
    <t>A010010011500001508</t>
  </si>
  <si>
    <t>A010010011500001512</t>
  </si>
  <si>
    <t>AA01001001150000151</t>
  </si>
  <si>
    <t>A010010011500001522</t>
  </si>
  <si>
    <t>A010010011500001524</t>
  </si>
  <si>
    <t>A010010011500001528</t>
  </si>
  <si>
    <t>A010010011500001533</t>
  </si>
  <si>
    <t>A010010011500001538</t>
  </si>
  <si>
    <t>A010010011500001546</t>
  </si>
  <si>
    <t>A010010011500001554</t>
  </si>
  <si>
    <t>A010010011500001566</t>
  </si>
  <si>
    <t>A010010011500001570</t>
  </si>
  <si>
    <t>A010010011500001597</t>
  </si>
  <si>
    <t>A010010011500001601</t>
  </si>
  <si>
    <t>A010010011500001605</t>
  </si>
  <si>
    <t>A010010011500001621</t>
  </si>
  <si>
    <t>A010010011500001623</t>
  </si>
  <si>
    <t>A010010011500001637</t>
  </si>
  <si>
    <t>A010010011500001542</t>
  </si>
  <si>
    <t>A010010011500001550</t>
  </si>
  <si>
    <t>VIATICOS REGIONAL NORTE</t>
  </si>
  <si>
    <t>A010010011500000206</t>
  </si>
  <si>
    <t>COMPU-OFFICE DOMINICANA SRL</t>
  </si>
  <si>
    <t>A010010011500000077</t>
  </si>
  <si>
    <t>CRISTALIZADO DE PISO</t>
  </si>
  <si>
    <t>INES DE LOS SANTOS</t>
  </si>
  <si>
    <t>A010010011500000486</t>
  </si>
  <si>
    <t>JUMARGA S R L</t>
  </si>
  <si>
    <t>A010010011500000492</t>
  </si>
  <si>
    <t>LUIS DANIEL FELIZ FRANCISCO</t>
  </si>
  <si>
    <t>OFFITEK, SRL</t>
  </si>
  <si>
    <t>QUENIA CHEZ</t>
  </si>
  <si>
    <t>RAMON FELIPE ROMERO</t>
  </si>
  <si>
    <t>TERRENO SATGO.</t>
  </si>
  <si>
    <t>SUPERINTENDENCIA DE SEGUROS</t>
  </si>
  <si>
    <t>REG.DEUDA RD$2,600,000.00</t>
  </si>
  <si>
    <t>A010010011500004380.</t>
  </si>
  <si>
    <t>TECNI-PISOS S A</t>
  </si>
  <si>
    <t>LISIBELL CORDERO GONZALEZ</t>
  </si>
  <si>
    <t>STEPHANY ELIZABETH BAEZ</t>
  </si>
  <si>
    <t>A010010011500000018</t>
  </si>
  <si>
    <t>ANTHURIANA DOMINICANA</t>
  </si>
  <si>
    <t>A020010021500150873</t>
  </si>
  <si>
    <t>ARREGLO FLORAL FERIA MIPYMES</t>
  </si>
  <si>
    <t>CENTRO ESPECIALIZA DE COMPUTACION</t>
  </si>
  <si>
    <t>A030010011500010179</t>
  </si>
  <si>
    <t xml:space="preserve">EQUIPOS INFORMATICOS </t>
  </si>
  <si>
    <t>A010070051500007899</t>
  </si>
  <si>
    <t>GTG INDUSTRIAL</t>
  </si>
  <si>
    <t>A010010011500002339</t>
  </si>
  <si>
    <t>A010010011500002352</t>
  </si>
  <si>
    <t>HUGO ALEXANDER CASTELLANOS</t>
  </si>
  <si>
    <t>RR.HH.2017-1634-C</t>
  </si>
  <si>
    <t>JUAN MANUEL GUERRERO DE
JESUS</t>
  </si>
  <si>
    <t>A010010011500000109</t>
  </si>
  <si>
    <t>CONSULTORIA LEGAL NOV. 2017</t>
  </si>
  <si>
    <t>MARKET DYNAMIC SOLUTIONS</t>
  </si>
  <si>
    <t>ENVIO DOCUMENTOS AL SALVADOR</t>
  </si>
  <si>
    <t xml:space="preserve">MELIZA DEL CARMEN MARTINEZ </t>
  </si>
  <si>
    <t>RR.HH.2017-1634</t>
  </si>
  <si>
    <t>MG GENERAL SUPPY</t>
  </si>
  <si>
    <t>A010010011500002399</t>
  </si>
  <si>
    <t>OD DOMINICANA</t>
  </si>
  <si>
    <t>A010010011500003018</t>
  </si>
  <si>
    <t>YIBUTY INVESTIMENT</t>
  </si>
  <si>
    <t>A010010011500001059</t>
  </si>
  <si>
    <t>TALIA MARIA GONZALEZ PEREZ</t>
  </si>
  <si>
    <t>RR.HH.2017-1634-B</t>
  </si>
  <si>
    <t>SITCORP SRL</t>
  </si>
  <si>
    <t>A010010011500000214</t>
  </si>
  <si>
    <t>RENOVACION DE LICENCIA</t>
  </si>
  <si>
    <t>QUIMIPEST DOMINICANA</t>
  </si>
  <si>
    <t>A010010011500000207</t>
  </si>
  <si>
    <t>FUMIGACION OCTUBRE 2017</t>
  </si>
  <si>
    <t>FUMIGACION NOVIEMBRE 2017</t>
  </si>
  <si>
    <t>A010010011500014351</t>
  </si>
  <si>
    <t>A010010011500000472</t>
  </si>
  <si>
    <t>RR.HH.2017-1644-A</t>
  </si>
  <si>
    <t>HORACIO NELSON TURBIDEZ G.</t>
  </si>
  <si>
    <t>RR.HH.2017-1644-B</t>
  </si>
  <si>
    <t>HIDALIZA GRULLON MOREL</t>
  </si>
  <si>
    <t>RR.HH.2017-1644-C</t>
  </si>
  <si>
    <t>ELIZABETH MARIA GORIS B.</t>
  </si>
  <si>
    <t>RR.HH.2017-1644-E</t>
  </si>
  <si>
    <t>RR.HH.2017-1645-A</t>
  </si>
  <si>
    <t>VIATICOS PROVINCIA BARAHONA</t>
  </si>
  <si>
    <t>RR.HH.2017-1645-C</t>
  </si>
  <si>
    <t>RAMON EDUARDO MORA
SEVERINO</t>
  </si>
  <si>
    <t>RR.HH.2017-1645-D</t>
  </si>
  <si>
    <t>RR.HH.2017-1647-A</t>
  </si>
  <si>
    <t>VIATICOS SANTIAGO Y SFM</t>
  </si>
  <si>
    <t>JUAN MANUEL HENRIQUEZ
TRINIDAD</t>
  </si>
  <si>
    <t>RR.HH.2017-1647-B</t>
  </si>
  <si>
    <t>MICHELLE MARIE GUZMAN SOÑE</t>
  </si>
  <si>
    <t>RR.HH.2017-1646-A</t>
  </si>
  <si>
    <t>VIATICOS OFICINA NORTE</t>
  </si>
  <si>
    <t>NADIA MARISOL MONTAS MOQUETE</t>
  </si>
  <si>
    <t>RR.HH.2017-1646-B</t>
  </si>
  <si>
    <t>VIATICOS A LA REGIONAL NORTE</t>
  </si>
  <si>
    <t>RR.HH.2017-1646-C</t>
  </si>
  <si>
    <t>RR.HH.2017-1646-D</t>
  </si>
  <si>
    <t>RR.HH.2017-1643-A</t>
  </si>
  <si>
    <t>VIATICOS PROV. HATO MAYOR</t>
  </si>
  <si>
    <t>VIATICOS PROV. HOTO MAYOR</t>
  </si>
  <si>
    <t>CENDIC AQUILINO BLANCO GARCIA</t>
  </si>
  <si>
    <t>RR.HH.2017-1643-C</t>
  </si>
  <si>
    <t>ARTICULOS DE LIMPIEZA E HIGIENE</t>
  </si>
  <si>
    <t>A010010011500004144</t>
  </si>
  <si>
    <t>ALMUERZO MISION OMPI</t>
  </si>
  <si>
    <t>EDITORA LISTIN DIARIO S A</t>
  </si>
  <si>
    <t xml:space="preserve"> RELACION DE CUENTAS POR PAGAR POR ANTIGUEDAD DE SALDOS AL 31 DE DICIEMBRE  DEL 2017</t>
  </si>
  <si>
    <t>TRANSPORTE DE VALORES ORE-OP</t>
  </si>
  <si>
    <t>CARPETAS CERTIFICADOS CONCURSO TA</t>
  </si>
  <si>
    <t>EQUIPOS INFORMATICOS  PARA LA INSTITUCION</t>
  </si>
  <si>
    <t>UTILES RELACIONADOS CON LA INFORMATICA</t>
  </si>
  <si>
    <t>COMPRA DE TONERS</t>
  </si>
  <si>
    <t>SUSCRIPCION ANUAL</t>
  </si>
  <si>
    <t>COMPRA DE CONSUMIBLE</t>
  </si>
  <si>
    <t>VIATICOS PROVINCIA LA ALTAGRACIA</t>
  </si>
  <si>
    <t>VIATICOS CAPACITACION ARREGLO LISBOA</t>
  </si>
  <si>
    <t>PUBLICIDAD FEBRERO 2015</t>
  </si>
  <si>
    <t>PUBLICIDAD MARZO 2015</t>
  </si>
  <si>
    <t xml:space="preserve"> COMPRA DE UTILES DE OFICINA</t>
  </si>
  <si>
    <t>POTER HOUSE</t>
  </si>
  <si>
    <t>COMPRA DE ARTICULOS DE LIMPIEZA E HIGIENE</t>
  </si>
  <si>
    <t>12/20/2017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</si>
</sst>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\$#,##0.00;\$#,##0.00"/>
    <numFmt numFmtId="165" formatCode="m/dd/yyyy;@"/>
    <numFmt numFmtId="166" formatCode="\$###0.00;\$###0.00"/>
    <numFmt numFmtId="167" formatCode="dd/m/yyyy;@"/>
    <numFmt numFmtId="168" formatCode="mm/dd/yyyy;@"/>
    <numFmt numFmtId="169" formatCode="d/m/yyyy;@"/>
    <numFmt numFmtId="170" formatCode="dd/mm/yyyy;@"/>
  </numFmts>
  <fonts count="13" x14ac:knownFonts="1">
    <font>
      <sz val="10"/>
      <color rgb="FF000000"/>
      <name val="Times New Roman"/>
      <charset val="204"/>
    </font>
    <font>
      <sz val="9"/>
      <name val="Arial"/>
      <family val="2"/>
    </font>
    <font>
      <sz val="10"/>
      <color rgb="FF000000"/>
      <name val="Times New Roman"/>
      <family val="1"/>
    </font>
    <font>
      <b/>
      <sz val="10"/>
      <color theme="0"/>
      <name val="Times New Roman"/>
      <family val="1"/>
    </font>
    <font>
      <sz val="10"/>
      <name val="Times New Roman"/>
      <family val="1"/>
      <charset val="204"/>
    </font>
    <font>
      <b/>
      <sz val="14"/>
      <name val="Arial"/>
      <family val="2"/>
    </font>
    <font>
      <sz val="9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b/>
      <sz val="9"/>
      <color theme="0"/>
      <name val="Times New Roman"/>
      <family val="1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 applyNumberFormat="0" applyFill="0" applyBorder="0" applyProtection="0">
      <alignment vertical="top" wrapText="1"/>
    </xf>
    <xf numFmtId="43" fontId="7" fillId="0" borderId="0" applyFont="0" applyFill="0" applyBorder="0" applyAlignment="0" applyProtection="0"/>
  </cellStyleXfs>
  <cellXfs count="39">
    <xf numFmtId="0" fontId="0" fillId="0" borderId="0" xfId="0" applyFill="1" applyBorder="1" applyAlignment="1">
      <alignment horizontal="left" vertical="top"/>
    </xf>
    <xf numFmtId="9" fontId="3" fillId="2" borderId="1" xfId="1" applyNumberFormat="1" applyFont="1" applyFill="1" applyBorder="1" applyAlignment="1">
      <alignment horizontal="center" vertical="top"/>
    </xf>
    <xf numFmtId="0" fontId="3" fillId="2" borderId="1" xfId="1" applyFont="1" applyFill="1" applyBorder="1" applyAlignment="1">
      <alignment horizontal="center" vertical="top"/>
    </xf>
    <xf numFmtId="0" fontId="5" fillId="0" borderId="0" xfId="2" applyFont="1" applyFill="1" applyBorder="1" applyAlignment="1"/>
    <xf numFmtId="0" fontId="1" fillId="0" borderId="1" xfId="0" applyFont="1" applyFill="1" applyBorder="1" applyAlignment="1">
      <alignment horizontal="left" vertical="top" wrapText="1"/>
    </xf>
    <xf numFmtId="4" fontId="6" fillId="0" borderId="0" xfId="0" applyNumberFormat="1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vertical="top" wrapText="1"/>
    </xf>
    <xf numFmtId="0" fontId="6" fillId="3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left" vertical="top"/>
    </xf>
    <xf numFmtId="43" fontId="9" fillId="0" borderId="1" xfId="3" applyFont="1" applyFill="1" applyBorder="1" applyAlignment="1">
      <alignment horizontal="right" vertical="top"/>
    </xf>
    <xf numFmtId="167" fontId="1" fillId="0" borderId="1" xfId="0" applyNumberFormat="1" applyFon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right" vertical="top" wrapText="1"/>
    </xf>
    <xf numFmtId="165" fontId="1" fillId="0" borderId="1" xfId="0" applyNumberFormat="1" applyFont="1" applyFill="1" applyBorder="1" applyAlignment="1">
      <alignment vertical="top" wrapText="1"/>
    </xf>
    <xf numFmtId="168" fontId="1" fillId="0" borderId="1" xfId="0" applyNumberFormat="1" applyFont="1" applyFill="1" applyBorder="1" applyAlignment="1">
      <alignment vertical="top" wrapText="1"/>
    </xf>
    <xf numFmtId="169" fontId="1" fillId="0" borderId="1" xfId="0" applyNumberFormat="1" applyFont="1" applyFill="1" applyBorder="1" applyAlignment="1">
      <alignment vertical="top" wrapText="1"/>
    </xf>
    <xf numFmtId="166" fontId="1" fillId="0" borderId="1" xfId="0" applyNumberFormat="1" applyFont="1" applyFill="1" applyBorder="1" applyAlignment="1">
      <alignment vertical="top" wrapText="1"/>
    </xf>
    <xf numFmtId="166" fontId="1" fillId="0" borderId="1" xfId="0" applyNumberFormat="1" applyFont="1" applyFill="1" applyBorder="1" applyAlignment="1">
      <alignment horizontal="right" vertical="top" wrapText="1"/>
    </xf>
    <xf numFmtId="170" fontId="1" fillId="0" borderId="1" xfId="0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/>
    </xf>
    <xf numFmtId="167" fontId="1" fillId="0" borderId="1" xfId="0" applyNumberFormat="1" applyFont="1" applyFill="1" applyBorder="1" applyAlignment="1">
      <alignment horizontal="right" vertical="top" wrapText="1"/>
    </xf>
    <xf numFmtId="165" fontId="1" fillId="0" borderId="1" xfId="0" applyNumberFormat="1" applyFont="1" applyFill="1" applyBorder="1" applyAlignment="1">
      <alignment horizontal="right" vertical="top" wrapText="1"/>
    </xf>
    <xf numFmtId="168" fontId="1" fillId="0" borderId="1" xfId="0" applyNumberFormat="1" applyFont="1" applyFill="1" applyBorder="1" applyAlignment="1">
      <alignment horizontal="right" vertical="top" wrapText="1"/>
    </xf>
    <xf numFmtId="169" fontId="1" fillId="0" borderId="1" xfId="0" applyNumberFormat="1" applyFont="1" applyFill="1" applyBorder="1" applyAlignment="1">
      <alignment horizontal="right" vertical="top" wrapText="1"/>
    </xf>
    <xf numFmtId="170" fontId="1" fillId="0" borderId="1" xfId="0" applyNumberFormat="1" applyFont="1" applyFill="1" applyBorder="1" applyAlignment="1">
      <alignment horizontal="right" vertical="top" wrapText="1"/>
    </xf>
    <xf numFmtId="4" fontId="9" fillId="0" borderId="1" xfId="0" applyNumberFormat="1" applyFont="1" applyFill="1" applyBorder="1" applyAlignment="1">
      <alignment horizontal="right" vertical="top"/>
    </xf>
    <xf numFmtId="0" fontId="9" fillId="0" borderId="1" xfId="0" applyNumberFormat="1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top"/>
    </xf>
    <xf numFmtId="164" fontId="6" fillId="0" borderId="0" xfId="0" applyNumberFormat="1" applyFont="1" applyFill="1" applyBorder="1" applyAlignment="1">
      <alignment horizontal="left" vertical="top"/>
    </xf>
    <xf numFmtId="39" fontId="10" fillId="0" borderId="1" xfId="0" applyNumberFormat="1" applyFont="1" applyFill="1" applyBorder="1" applyAlignment="1">
      <alignment horizontal="right" vertical="top" wrapText="1"/>
    </xf>
    <xf numFmtId="0" fontId="11" fillId="2" borderId="1" xfId="0" applyFont="1" applyFill="1" applyBorder="1" applyAlignment="1">
      <alignment horizontal="right" vertical="top"/>
    </xf>
    <xf numFmtId="39" fontId="11" fillId="2" borderId="1" xfId="0" applyNumberFormat="1" applyFont="1" applyFill="1" applyBorder="1" applyAlignment="1">
      <alignment horizontal="right" vertical="top"/>
    </xf>
    <xf numFmtId="39" fontId="12" fillId="2" borderId="1" xfId="0" applyNumberFormat="1" applyFont="1" applyFill="1" applyBorder="1" applyAlignment="1">
      <alignment horizontal="right" vertical="top"/>
    </xf>
    <xf numFmtId="0" fontId="11" fillId="2" borderId="1" xfId="0" applyFont="1" applyFill="1" applyBorder="1" applyAlignment="1">
      <alignment horizontal="left" vertical="top"/>
    </xf>
    <xf numFmtId="0" fontId="12" fillId="2" borderId="1" xfId="1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top" wrapText="1"/>
    </xf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57150</xdr:colOff>
      <xdr:row>6</xdr:row>
      <xdr:rowOff>9525</xdr:rowOff>
    </xdr:to>
    <xdr:pic>
      <xdr:nvPicPr>
        <xdr:cNvPr id="2" name="1 Imagen" descr="Logo ONAPI mayo 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695450" cy="111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1"/>
  <sheetViews>
    <sheetView tabSelected="1" topLeftCell="A7" workbookViewId="0">
      <selection activeCell="D17" sqref="D17"/>
    </sheetView>
  </sheetViews>
  <sheetFormatPr baseColWidth="10" defaultRowHeight="12.75" x14ac:dyDescent="0.2"/>
  <cols>
    <col min="1" max="1" width="41.83203125" customWidth="1"/>
    <col min="2" max="2" width="37" customWidth="1"/>
    <col min="3" max="3" width="48" customWidth="1"/>
    <col min="4" max="4" width="19" customWidth="1"/>
    <col min="5" max="5" width="15.6640625" customWidth="1"/>
    <col min="6" max="6" width="12.33203125" bestFit="1" customWidth="1"/>
    <col min="7" max="7" width="12.6640625" bestFit="1" customWidth="1"/>
    <col min="8" max="8" width="15.6640625" customWidth="1"/>
    <col min="9" max="9" width="19.5" customWidth="1"/>
    <col min="10" max="10" width="25.33203125" customWidth="1"/>
    <col min="11" max="11" width="28.83203125" customWidth="1"/>
    <col min="12" max="12" width="35.6640625" customWidth="1"/>
    <col min="13" max="14" width="15.83203125" customWidth="1"/>
    <col min="15" max="15" width="12.33203125" bestFit="1" customWidth="1"/>
    <col min="16" max="16" width="15.33203125" customWidth="1"/>
    <col min="17" max="21" width="0" hidden="1" customWidth="1"/>
    <col min="22" max="23" width="13.6640625" hidden="1" customWidth="1"/>
    <col min="24" max="31" width="0" hidden="1" customWidth="1"/>
  </cols>
  <sheetData>
    <row r="1" spans="1:37" ht="18" x14ac:dyDescent="0.25">
      <c r="B1" s="3" t="s">
        <v>14</v>
      </c>
    </row>
    <row r="2" spans="1:37" ht="18" x14ac:dyDescent="0.25">
      <c r="B2" s="3" t="s">
        <v>157</v>
      </c>
    </row>
    <row r="4" spans="1:37" x14ac:dyDescent="0.2">
      <c r="C4" s="9"/>
    </row>
    <row r="7" spans="1:37" x14ac:dyDescent="0.2">
      <c r="A7" s="22"/>
      <c r="B7" s="22"/>
      <c r="C7" s="22"/>
      <c r="D7" s="22"/>
      <c r="E7" s="30" t="s">
        <v>5</v>
      </c>
      <c r="F7" s="30"/>
      <c r="G7" s="30"/>
      <c r="H7" s="30"/>
      <c r="I7" s="30"/>
      <c r="J7" s="30"/>
      <c r="K7" s="22"/>
      <c r="L7" s="22"/>
      <c r="M7" s="22"/>
      <c r="N7" s="22"/>
      <c r="O7" s="22"/>
      <c r="P7" s="22"/>
    </row>
    <row r="8" spans="1:37" ht="31.5" customHeight="1" x14ac:dyDescent="0.2">
      <c r="A8" s="22" t="s">
        <v>0</v>
      </c>
      <c r="B8" s="22" t="s">
        <v>1</v>
      </c>
      <c r="C8" s="22" t="s">
        <v>2</v>
      </c>
      <c r="D8" s="22" t="s">
        <v>6</v>
      </c>
      <c r="E8" s="1">
        <v>0.05</v>
      </c>
      <c r="F8" s="1">
        <v>0.1</v>
      </c>
      <c r="G8" s="1">
        <v>0.18</v>
      </c>
      <c r="H8" s="1">
        <v>0.27</v>
      </c>
      <c r="I8" s="2" t="s">
        <v>3</v>
      </c>
      <c r="J8" s="37" t="s">
        <v>4</v>
      </c>
      <c r="K8" s="22" t="s">
        <v>7</v>
      </c>
      <c r="L8" s="22" t="s">
        <v>8</v>
      </c>
      <c r="M8" s="38" t="s">
        <v>11</v>
      </c>
      <c r="N8" s="38" t="s">
        <v>12</v>
      </c>
      <c r="O8" s="38" t="s">
        <v>9</v>
      </c>
      <c r="P8" s="38" t="s">
        <v>13</v>
      </c>
    </row>
    <row r="9" spans="1:37" s="8" customFormat="1" ht="30.75" customHeight="1" x14ac:dyDescent="0.2">
      <c r="A9" s="4" t="s">
        <v>87</v>
      </c>
      <c r="B9" s="10" t="s">
        <v>15</v>
      </c>
      <c r="C9" s="7" t="s">
        <v>159</v>
      </c>
      <c r="D9" s="11">
        <v>6215</v>
      </c>
      <c r="E9" s="11">
        <v>275</v>
      </c>
      <c r="F9" s="12"/>
      <c r="G9" s="13"/>
      <c r="H9" s="12"/>
      <c r="I9" s="12"/>
      <c r="J9" s="28">
        <f t="shared" ref="J9:J36" si="0">+D9+E9+F9+G9+H9+I9</f>
        <v>6490</v>
      </c>
      <c r="K9" s="14">
        <v>43091</v>
      </c>
      <c r="L9" s="23">
        <v>43091</v>
      </c>
      <c r="M9" s="32">
        <v>6215</v>
      </c>
      <c r="N9" s="32"/>
      <c r="O9" s="32"/>
      <c r="P9" s="32"/>
      <c r="Q9" s="5"/>
      <c r="R9" s="5"/>
      <c r="S9" s="5"/>
      <c r="T9" s="6"/>
      <c r="U9" s="6"/>
      <c r="V9" s="31">
        <f>+M9+N9+O9+P9</f>
        <v>6215</v>
      </c>
      <c r="W9" s="31">
        <f>+D9</f>
        <v>6215</v>
      </c>
      <c r="X9" s="31">
        <f>+V9-W9</f>
        <v>0</v>
      </c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</row>
    <row r="10" spans="1:37" s="8" customFormat="1" ht="24.95" customHeight="1" x14ac:dyDescent="0.2">
      <c r="A10" s="4" t="s">
        <v>16</v>
      </c>
      <c r="B10" s="10" t="s">
        <v>17</v>
      </c>
      <c r="C10" s="7" t="s">
        <v>158</v>
      </c>
      <c r="D10" s="11">
        <v>2460.13</v>
      </c>
      <c r="E10" s="15">
        <v>129.49</v>
      </c>
      <c r="F10" s="12"/>
      <c r="G10" s="13"/>
      <c r="H10" s="12"/>
      <c r="I10" s="12"/>
      <c r="J10" s="29">
        <f>+D10+E10+F10+G10+H10+I10</f>
        <v>2589.62</v>
      </c>
      <c r="K10" s="16">
        <v>41517</v>
      </c>
      <c r="L10" s="24">
        <v>41547</v>
      </c>
      <c r="M10" s="32"/>
      <c r="N10" s="32"/>
      <c r="O10" s="32"/>
      <c r="P10" s="32">
        <v>2460.13</v>
      </c>
      <c r="Q10" s="5">
        <f t="shared" ref="Q10:Q59" si="1">+M10+N10+O10+P10</f>
        <v>2460.13</v>
      </c>
      <c r="R10" s="5">
        <f t="shared" ref="R10:R59" si="2">+J10</f>
        <v>2589.62</v>
      </c>
      <c r="S10" s="5">
        <f t="shared" ref="S10:S59" si="3">+Q10-R10</f>
        <v>-129.48999999999978</v>
      </c>
      <c r="T10" s="6"/>
      <c r="U10" s="6"/>
      <c r="V10" s="31">
        <f t="shared" ref="V10:V73" si="4">+M10+N10+O10+P10</f>
        <v>2460.13</v>
      </c>
      <c r="W10" s="31">
        <f t="shared" ref="W10:W73" si="5">+D10</f>
        <v>2460.13</v>
      </c>
      <c r="X10" s="31">
        <f t="shared" ref="X10:X73" si="6">+V10-W10</f>
        <v>0</v>
      </c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</row>
    <row r="11" spans="1:37" s="8" customFormat="1" ht="24.95" customHeight="1" x14ac:dyDescent="0.2">
      <c r="A11" s="4" t="s">
        <v>18</v>
      </c>
      <c r="B11" s="10" t="s">
        <v>17</v>
      </c>
      <c r="C11" s="7" t="s">
        <v>158</v>
      </c>
      <c r="D11" s="11">
        <v>1565.54</v>
      </c>
      <c r="E11" s="15">
        <v>82.4</v>
      </c>
      <c r="F11" s="12"/>
      <c r="G11" s="13"/>
      <c r="H11" s="12"/>
      <c r="I11" s="12"/>
      <c r="J11" s="28">
        <f t="shared" si="0"/>
        <v>1647.94</v>
      </c>
      <c r="K11" s="17">
        <v>41593</v>
      </c>
      <c r="L11" s="25">
        <v>41623</v>
      </c>
      <c r="M11" s="32"/>
      <c r="N11" s="32"/>
      <c r="O11" s="32"/>
      <c r="P11" s="32">
        <v>1565.54</v>
      </c>
      <c r="Q11" s="5">
        <f t="shared" si="1"/>
        <v>1565.54</v>
      </c>
      <c r="R11" s="5">
        <f t="shared" si="2"/>
        <v>1647.94</v>
      </c>
      <c r="S11" s="5">
        <f t="shared" si="3"/>
        <v>-82.400000000000091</v>
      </c>
      <c r="T11" s="6"/>
      <c r="U11" s="6"/>
      <c r="V11" s="31">
        <f t="shared" si="4"/>
        <v>1565.54</v>
      </c>
      <c r="W11" s="31">
        <f t="shared" si="5"/>
        <v>1565.54</v>
      </c>
      <c r="X11" s="31">
        <f t="shared" si="6"/>
        <v>0</v>
      </c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</row>
    <row r="12" spans="1:37" s="8" customFormat="1" ht="24.95" customHeight="1" x14ac:dyDescent="0.2">
      <c r="A12" s="4" t="s">
        <v>19</v>
      </c>
      <c r="B12" s="10" t="s">
        <v>17</v>
      </c>
      <c r="C12" s="7" t="s">
        <v>158</v>
      </c>
      <c r="D12" s="11">
        <v>2907.43</v>
      </c>
      <c r="E12" s="15">
        <v>153.03</v>
      </c>
      <c r="F12" s="12"/>
      <c r="G12" s="13"/>
      <c r="H12" s="12"/>
      <c r="I12" s="12"/>
      <c r="J12" s="28">
        <f t="shared" si="0"/>
        <v>3060.46</v>
      </c>
      <c r="K12" s="17">
        <v>41608</v>
      </c>
      <c r="L12" s="25">
        <v>41638</v>
      </c>
      <c r="M12" s="32"/>
      <c r="N12" s="32"/>
      <c r="O12" s="32"/>
      <c r="P12" s="32">
        <v>2907.43</v>
      </c>
      <c r="Q12" s="5">
        <f t="shared" si="1"/>
        <v>2907.43</v>
      </c>
      <c r="R12" s="5">
        <f t="shared" si="2"/>
        <v>3060.46</v>
      </c>
      <c r="S12" s="5">
        <f t="shared" si="3"/>
        <v>-153.0300000000002</v>
      </c>
      <c r="T12" s="6"/>
      <c r="U12" s="6"/>
      <c r="V12" s="31">
        <f t="shared" si="4"/>
        <v>2907.43</v>
      </c>
      <c r="W12" s="31">
        <f t="shared" si="5"/>
        <v>2907.43</v>
      </c>
      <c r="X12" s="31">
        <f t="shared" si="6"/>
        <v>0</v>
      </c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</row>
    <row r="13" spans="1:37" s="8" customFormat="1" ht="24.95" customHeight="1" x14ac:dyDescent="0.2">
      <c r="A13" s="4" t="s">
        <v>20</v>
      </c>
      <c r="B13" s="10" t="s">
        <v>17</v>
      </c>
      <c r="C13" s="7" t="s">
        <v>158</v>
      </c>
      <c r="D13" s="11">
        <v>1118.24</v>
      </c>
      <c r="E13" s="15">
        <v>58.86</v>
      </c>
      <c r="F13" s="12"/>
      <c r="G13" s="13"/>
      <c r="H13" s="12"/>
      <c r="I13" s="12"/>
      <c r="J13" s="28">
        <f t="shared" si="0"/>
        <v>1177.0999999999999</v>
      </c>
      <c r="K13" s="17">
        <v>41628</v>
      </c>
      <c r="L13" s="24">
        <v>41658</v>
      </c>
      <c r="M13" s="32"/>
      <c r="N13" s="32"/>
      <c r="O13" s="32"/>
      <c r="P13" s="32">
        <v>1118.24</v>
      </c>
      <c r="Q13" s="5">
        <f t="shared" si="1"/>
        <v>1118.24</v>
      </c>
      <c r="R13" s="5">
        <f t="shared" si="2"/>
        <v>1177.0999999999999</v>
      </c>
      <c r="S13" s="5">
        <f t="shared" si="3"/>
        <v>-58.8599999999999</v>
      </c>
      <c r="T13" s="6"/>
      <c r="U13" s="6"/>
      <c r="V13" s="31">
        <f t="shared" si="4"/>
        <v>1118.24</v>
      </c>
      <c r="W13" s="31">
        <f t="shared" si="5"/>
        <v>1118.24</v>
      </c>
      <c r="X13" s="31">
        <f t="shared" si="6"/>
        <v>0</v>
      </c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</row>
    <row r="14" spans="1:37" s="8" customFormat="1" ht="24.95" customHeight="1" x14ac:dyDescent="0.2">
      <c r="A14" s="4" t="s">
        <v>21</v>
      </c>
      <c r="B14" s="10" t="s">
        <v>17</v>
      </c>
      <c r="C14" s="7" t="s">
        <v>158</v>
      </c>
      <c r="D14" s="11">
        <v>3131.08</v>
      </c>
      <c r="E14" s="15">
        <v>164.8</v>
      </c>
      <c r="F14" s="12"/>
      <c r="G14" s="13"/>
      <c r="H14" s="12"/>
      <c r="I14" s="12"/>
      <c r="J14" s="28">
        <f t="shared" si="0"/>
        <v>3295.88</v>
      </c>
      <c r="K14" s="18">
        <v>41640</v>
      </c>
      <c r="L14" s="24">
        <v>41670</v>
      </c>
      <c r="M14" s="32"/>
      <c r="N14" s="32"/>
      <c r="O14" s="32"/>
      <c r="P14" s="32">
        <v>3131.08</v>
      </c>
      <c r="Q14" s="5">
        <f t="shared" si="1"/>
        <v>3131.08</v>
      </c>
      <c r="R14" s="5">
        <f t="shared" si="2"/>
        <v>3295.88</v>
      </c>
      <c r="S14" s="5">
        <f t="shared" si="3"/>
        <v>-164.80000000000018</v>
      </c>
      <c r="T14" s="6"/>
      <c r="U14" s="6"/>
      <c r="V14" s="31">
        <f t="shared" si="4"/>
        <v>3131.08</v>
      </c>
      <c r="W14" s="31">
        <f t="shared" si="5"/>
        <v>3131.08</v>
      </c>
      <c r="X14" s="31">
        <f t="shared" si="6"/>
        <v>0</v>
      </c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</row>
    <row r="15" spans="1:37" s="8" customFormat="1" ht="24.95" customHeight="1" x14ac:dyDescent="0.2">
      <c r="A15" s="4" t="s">
        <v>22</v>
      </c>
      <c r="B15" s="10" t="s">
        <v>17</v>
      </c>
      <c r="C15" s="7" t="s">
        <v>158</v>
      </c>
      <c r="D15" s="11">
        <v>2012.84</v>
      </c>
      <c r="E15" s="15">
        <v>105.94</v>
      </c>
      <c r="F15" s="12"/>
      <c r="G15" s="13"/>
      <c r="H15" s="12"/>
      <c r="I15" s="12"/>
      <c r="J15" s="28">
        <f t="shared" si="0"/>
        <v>2118.7799999999997</v>
      </c>
      <c r="K15" s="16">
        <v>41662</v>
      </c>
      <c r="L15" s="24">
        <v>41692</v>
      </c>
      <c r="M15" s="32"/>
      <c r="N15" s="32"/>
      <c r="O15" s="32"/>
      <c r="P15" s="32">
        <v>2012.84</v>
      </c>
      <c r="Q15" s="5">
        <f t="shared" si="1"/>
        <v>2012.84</v>
      </c>
      <c r="R15" s="5">
        <f t="shared" si="2"/>
        <v>2118.7799999999997</v>
      </c>
      <c r="S15" s="5">
        <f t="shared" si="3"/>
        <v>-105.93999999999983</v>
      </c>
      <c r="T15" s="6"/>
      <c r="U15" s="6"/>
      <c r="V15" s="31">
        <f t="shared" si="4"/>
        <v>2012.84</v>
      </c>
      <c r="W15" s="31">
        <f t="shared" si="5"/>
        <v>2012.84</v>
      </c>
      <c r="X15" s="31">
        <f t="shared" si="6"/>
        <v>0</v>
      </c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</row>
    <row r="16" spans="1:37" s="8" customFormat="1" ht="24.95" customHeight="1" x14ac:dyDescent="0.2">
      <c r="A16" s="4" t="s">
        <v>23</v>
      </c>
      <c r="B16" s="10" t="s">
        <v>17</v>
      </c>
      <c r="C16" s="7" t="s">
        <v>158</v>
      </c>
      <c r="D16" s="19">
        <v>894.59</v>
      </c>
      <c r="E16" s="20">
        <v>47.09</v>
      </c>
      <c r="F16" s="12"/>
      <c r="G16" s="13"/>
      <c r="H16" s="12"/>
      <c r="I16" s="12"/>
      <c r="J16" s="28">
        <f t="shared" si="0"/>
        <v>941.68000000000006</v>
      </c>
      <c r="K16" s="16">
        <v>41670</v>
      </c>
      <c r="L16" s="26">
        <v>41673</v>
      </c>
      <c r="M16" s="32"/>
      <c r="N16" s="32"/>
      <c r="O16" s="32"/>
      <c r="P16" s="32">
        <v>894.59</v>
      </c>
      <c r="Q16" s="5">
        <f t="shared" si="1"/>
        <v>894.59</v>
      </c>
      <c r="R16" s="5">
        <f t="shared" si="2"/>
        <v>941.68000000000006</v>
      </c>
      <c r="S16" s="5">
        <f t="shared" si="3"/>
        <v>-47.090000000000032</v>
      </c>
      <c r="T16" s="6"/>
      <c r="U16" s="6"/>
      <c r="V16" s="31">
        <f t="shared" si="4"/>
        <v>894.59</v>
      </c>
      <c r="W16" s="31">
        <f t="shared" si="5"/>
        <v>894.59</v>
      </c>
      <c r="X16" s="31">
        <f t="shared" si="6"/>
        <v>0</v>
      </c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</row>
    <row r="17" spans="1:37" s="8" customFormat="1" ht="24.95" customHeight="1" x14ac:dyDescent="0.2">
      <c r="A17" s="4" t="s">
        <v>24</v>
      </c>
      <c r="B17" s="10" t="s">
        <v>17</v>
      </c>
      <c r="C17" s="7" t="s">
        <v>158</v>
      </c>
      <c r="D17" s="11">
        <v>2907.43</v>
      </c>
      <c r="E17" s="15">
        <v>153.03</v>
      </c>
      <c r="F17" s="12"/>
      <c r="G17" s="13"/>
      <c r="H17" s="12"/>
      <c r="I17" s="12"/>
      <c r="J17" s="28">
        <f t="shared" si="0"/>
        <v>3060.46</v>
      </c>
      <c r="K17" s="16">
        <v>41685</v>
      </c>
      <c r="L17" s="24">
        <v>41715</v>
      </c>
      <c r="M17" s="32"/>
      <c r="N17" s="32"/>
      <c r="O17" s="32"/>
      <c r="P17" s="32">
        <v>2907.43</v>
      </c>
      <c r="Q17" s="5">
        <f t="shared" si="1"/>
        <v>2907.43</v>
      </c>
      <c r="R17" s="5">
        <f t="shared" si="2"/>
        <v>3060.46</v>
      </c>
      <c r="S17" s="5">
        <f t="shared" si="3"/>
        <v>-153.0300000000002</v>
      </c>
      <c r="T17" s="6"/>
      <c r="U17" s="6"/>
      <c r="V17" s="31">
        <f t="shared" si="4"/>
        <v>2907.43</v>
      </c>
      <c r="W17" s="31">
        <f t="shared" si="5"/>
        <v>2907.43</v>
      </c>
      <c r="X17" s="31">
        <f t="shared" si="6"/>
        <v>0</v>
      </c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 spans="1:37" s="8" customFormat="1" ht="24.95" customHeight="1" x14ac:dyDescent="0.2">
      <c r="A18" s="4" t="s">
        <v>25</v>
      </c>
      <c r="B18" s="10" t="s">
        <v>17</v>
      </c>
      <c r="C18" s="7" t="s">
        <v>158</v>
      </c>
      <c r="D18" s="11">
        <v>2012.84</v>
      </c>
      <c r="E18" s="15">
        <v>105.94</v>
      </c>
      <c r="F18" s="12"/>
      <c r="G18" s="13"/>
      <c r="H18" s="12"/>
      <c r="I18" s="12"/>
      <c r="J18" s="28">
        <f t="shared" si="0"/>
        <v>2118.7799999999997</v>
      </c>
      <c r="K18" s="16">
        <v>41698</v>
      </c>
      <c r="L18" s="24">
        <v>41728</v>
      </c>
      <c r="M18" s="32"/>
      <c r="N18" s="32"/>
      <c r="O18" s="32"/>
      <c r="P18" s="32">
        <v>2012.84</v>
      </c>
      <c r="Q18" s="5">
        <f t="shared" si="1"/>
        <v>2012.84</v>
      </c>
      <c r="R18" s="5">
        <f t="shared" si="2"/>
        <v>2118.7799999999997</v>
      </c>
      <c r="S18" s="5">
        <f t="shared" si="3"/>
        <v>-105.93999999999983</v>
      </c>
      <c r="T18" s="6"/>
      <c r="U18" s="6"/>
      <c r="V18" s="31">
        <f t="shared" si="4"/>
        <v>2012.84</v>
      </c>
      <c r="W18" s="31">
        <f t="shared" si="5"/>
        <v>2012.84</v>
      </c>
      <c r="X18" s="31">
        <f t="shared" si="6"/>
        <v>0</v>
      </c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</row>
    <row r="19" spans="1:37" s="8" customFormat="1" ht="24.95" customHeight="1" x14ac:dyDescent="0.2">
      <c r="A19" s="4" t="s">
        <v>26</v>
      </c>
      <c r="B19" s="10" t="s">
        <v>17</v>
      </c>
      <c r="C19" s="7" t="s">
        <v>158</v>
      </c>
      <c r="D19" s="19">
        <v>894.59</v>
      </c>
      <c r="E19" s="20">
        <v>47.09</v>
      </c>
      <c r="F19" s="12"/>
      <c r="G19" s="13"/>
      <c r="H19" s="12"/>
      <c r="I19" s="12"/>
      <c r="J19" s="28">
        <f t="shared" si="0"/>
        <v>941.68000000000006</v>
      </c>
      <c r="K19" s="18">
        <v>41793</v>
      </c>
      <c r="L19" s="26">
        <v>41763</v>
      </c>
      <c r="M19" s="32"/>
      <c r="N19" s="32"/>
      <c r="O19" s="32"/>
      <c r="P19" s="32">
        <v>894.59</v>
      </c>
      <c r="Q19" s="5">
        <f t="shared" si="1"/>
        <v>894.59</v>
      </c>
      <c r="R19" s="5">
        <f t="shared" si="2"/>
        <v>941.68000000000006</v>
      </c>
      <c r="S19" s="5">
        <f t="shared" si="3"/>
        <v>-47.090000000000032</v>
      </c>
      <c r="T19" s="6"/>
      <c r="U19" s="6"/>
      <c r="V19" s="31">
        <f t="shared" si="4"/>
        <v>894.59</v>
      </c>
      <c r="W19" s="31">
        <f t="shared" si="5"/>
        <v>894.59</v>
      </c>
      <c r="X19" s="31">
        <f t="shared" si="6"/>
        <v>0</v>
      </c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</row>
    <row r="20" spans="1:37" s="8" customFormat="1" ht="24.95" customHeight="1" x14ac:dyDescent="0.2">
      <c r="A20" s="4" t="s">
        <v>27</v>
      </c>
      <c r="B20" s="10" t="s">
        <v>17</v>
      </c>
      <c r="C20" s="7" t="s">
        <v>158</v>
      </c>
      <c r="D20" s="11">
        <v>1341.89</v>
      </c>
      <c r="E20" s="15">
        <v>70.63</v>
      </c>
      <c r="F20" s="12"/>
      <c r="G20" s="13"/>
      <c r="H20" s="12"/>
      <c r="I20" s="12"/>
      <c r="J20" s="28">
        <f t="shared" si="0"/>
        <v>1412.52</v>
      </c>
      <c r="K20" s="16">
        <v>41713</v>
      </c>
      <c r="L20" s="24">
        <v>41743</v>
      </c>
      <c r="M20" s="32"/>
      <c r="N20" s="32"/>
      <c r="O20" s="32"/>
      <c r="P20" s="32">
        <v>1341.89</v>
      </c>
      <c r="Q20" s="5">
        <f t="shared" si="1"/>
        <v>1341.89</v>
      </c>
      <c r="R20" s="5">
        <f t="shared" si="2"/>
        <v>1412.52</v>
      </c>
      <c r="S20" s="5">
        <f t="shared" si="3"/>
        <v>-70.629999999999882</v>
      </c>
      <c r="T20" s="6"/>
      <c r="U20" s="6"/>
      <c r="V20" s="31">
        <f t="shared" si="4"/>
        <v>1341.89</v>
      </c>
      <c r="W20" s="31">
        <f t="shared" si="5"/>
        <v>1341.89</v>
      </c>
      <c r="X20" s="31">
        <f t="shared" si="6"/>
        <v>0</v>
      </c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</row>
    <row r="21" spans="1:37" s="8" customFormat="1" ht="24.95" customHeight="1" x14ac:dyDescent="0.2">
      <c r="A21" s="4" t="s">
        <v>28</v>
      </c>
      <c r="B21" s="10" t="s">
        <v>17</v>
      </c>
      <c r="C21" s="7" t="s">
        <v>158</v>
      </c>
      <c r="D21" s="11">
        <v>3354.73</v>
      </c>
      <c r="E21" s="15">
        <v>176.57</v>
      </c>
      <c r="F21" s="12"/>
      <c r="G21" s="13"/>
      <c r="H21" s="12"/>
      <c r="I21" s="12"/>
      <c r="J21" s="28">
        <f t="shared" si="0"/>
        <v>3531.3</v>
      </c>
      <c r="K21" s="16">
        <v>41729</v>
      </c>
      <c r="L21" s="24">
        <v>41759</v>
      </c>
      <c r="M21" s="32"/>
      <c r="N21" s="32"/>
      <c r="O21" s="32"/>
      <c r="P21" s="32">
        <v>3354.73</v>
      </c>
      <c r="Q21" s="5">
        <f t="shared" si="1"/>
        <v>3354.73</v>
      </c>
      <c r="R21" s="5">
        <f t="shared" si="2"/>
        <v>3531.3</v>
      </c>
      <c r="S21" s="5">
        <f t="shared" si="3"/>
        <v>-176.57000000000016</v>
      </c>
      <c r="T21" s="6"/>
      <c r="U21" s="6"/>
      <c r="V21" s="31">
        <f t="shared" si="4"/>
        <v>3354.73</v>
      </c>
      <c r="W21" s="31">
        <f t="shared" si="5"/>
        <v>3354.73</v>
      </c>
      <c r="X21" s="31">
        <f t="shared" si="6"/>
        <v>0</v>
      </c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</row>
    <row r="22" spans="1:37" s="8" customFormat="1" ht="24.95" customHeight="1" x14ac:dyDescent="0.2">
      <c r="A22" s="4" t="s">
        <v>29</v>
      </c>
      <c r="B22" s="10" t="s">
        <v>17</v>
      </c>
      <c r="C22" s="7" t="s">
        <v>158</v>
      </c>
      <c r="D22" s="11">
        <v>1789.19</v>
      </c>
      <c r="E22" s="15">
        <v>94.17</v>
      </c>
      <c r="F22" s="12"/>
      <c r="G22" s="13"/>
      <c r="H22" s="12"/>
      <c r="I22" s="12"/>
      <c r="J22" s="28">
        <f t="shared" si="0"/>
        <v>1883.3600000000001</v>
      </c>
      <c r="K22" s="16">
        <v>41744</v>
      </c>
      <c r="L22" s="24">
        <v>41774</v>
      </c>
      <c r="M22" s="32"/>
      <c r="N22" s="32"/>
      <c r="O22" s="32"/>
      <c r="P22" s="32">
        <v>1789.19</v>
      </c>
      <c r="Q22" s="5">
        <f t="shared" si="1"/>
        <v>1789.19</v>
      </c>
      <c r="R22" s="5">
        <f t="shared" si="2"/>
        <v>1883.3600000000001</v>
      </c>
      <c r="S22" s="5">
        <f t="shared" si="3"/>
        <v>-94.170000000000073</v>
      </c>
      <c r="T22" s="6"/>
      <c r="U22" s="6"/>
      <c r="V22" s="31">
        <f t="shared" si="4"/>
        <v>1789.19</v>
      </c>
      <c r="W22" s="31">
        <f t="shared" si="5"/>
        <v>1789.19</v>
      </c>
      <c r="X22" s="31">
        <f t="shared" si="6"/>
        <v>0</v>
      </c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</row>
    <row r="23" spans="1:37" s="8" customFormat="1" ht="24.95" customHeight="1" x14ac:dyDescent="0.2">
      <c r="A23" s="4" t="s">
        <v>30</v>
      </c>
      <c r="B23" s="10" t="s">
        <v>17</v>
      </c>
      <c r="C23" s="7" t="s">
        <v>158</v>
      </c>
      <c r="D23" s="11">
        <v>1118.24</v>
      </c>
      <c r="E23" s="15">
        <v>58.86</v>
      </c>
      <c r="F23" s="12"/>
      <c r="G23" s="13"/>
      <c r="H23" s="12"/>
      <c r="I23" s="12"/>
      <c r="J23" s="28">
        <f t="shared" si="0"/>
        <v>1177.0999999999999</v>
      </c>
      <c r="K23" s="16">
        <v>41758</v>
      </c>
      <c r="L23" s="24">
        <v>41788</v>
      </c>
      <c r="M23" s="32"/>
      <c r="N23" s="32"/>
      <c r="O23" s="32"/>
      <c r="P23" s="32">
        <v>1118.24</v>
      </c>
      <c r="Q23" s="5">
        <f t="shared" si="1"/>
        <v>1118.24</v>
      </c>
      <c r="R23" s="5">
        <f t="shared" si="2"/>
        <v>1177.0999999999999</v>
      </c>
      <c r="S23" s="5">
        <f t="shared" si="3"/>
        <v>-58.8599999999999</v>
      </c>
      <c r="T23" s="6"/>
      <c r="U23" s="6"/>
      <c r="V23" s="31">
        <f t="shared" si="4"/>
        <v>1118.24</v>
      </c>
      <c r="W23" s="31">
        <f t="shared" si="5"/>
        <v>1118.24</v>
      </c>
      <c r="X23" s="31">
        <f t="shared" si="6"/>
        <v>0</v>
      </c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</row>
    <row r="24" spans="1:37" s="8" customFormat="1" ht="24.95" customHeight="1" x14ac:dyDescent="0.2">
      <c r="A24" s="4" t="s">
        <v>31</v>
      </c>
      <c r="B24" s="10" t="s">
        <v>17</v>
      </c>
      <c r="C24" s="7" t="s">
        <v>158</v>
      </c>
      <c r="D24" s="11">
        <v>2610.3000000000002</v>
      </c>
      <c r="E24" s="15">
        <v>115.5</v>
      </c>
      <c r="F24" s="12"/>
      <c r="G24" s="13"/>
      <c r="H24" s="12"/>
      <c r="I24" s="12"/>
      <c r="J24" s="28">
        <f t="shared" si="0"/>
        <v>2725.8</v>
      </c>
      <c r="K24" s="16">
        <v>41758</v>
      </c>
      <c r="L24" s="24">
        <v>41788</v>
      </c>
      <c r="M24" s="32"/>
      <c r="N24" s="32"/>
      <c r="O24" s="32"/>
      <c r="P24" s="32">
        <v>2610.3000000000002</v>
      </c>
      <c r="Q24" s="5">
        <f t="shared" si="1"/>
        <v>2610.3000000000002</v>
      </c>
      <c r="R24" s="5">
        <f t="shared" si="2"/>
        <v>2725.8</v>
      </c>
      <c r="S24" s="5">
        <f t="shared" si="3"/>
        <v>-115.5</v>
      </c>
      <c r="T24" s="6"/>
      <c r="U24" s="6"/>
      <c r="V24" s="31">
        <f t="shared" si="4"/>
        <v>2610.3000000000002</v>
      </c>
      <c r="W24" s="31">
        <f t="shared" si="5"/>
        <v>2610.3000000000002</v>
      </c>
      <c r="X24" s="31">
        <f t="shared" si="6"/>
        <v>0</v>
      </c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</row>
    <row r="25" spans="1:37" s="8" customFormat="1" ht="24.95" customHeight="1" x14ac:dyDescent="0.2">
      <c r="A25" s="4" t="s">
        <v>32</v>
      </c>
      <c r="B25" s="10" t="s">
        <v>17</v>
      </c>
      <c r="C25" s="7" t="s">
        <v>158</v>
      </c>
      <c r="D25" s="11">
        <v>1565.54</v>
      </c>
      <c r="E25" s="15">
        <v>82.4</v>
      </c>
      <c r="F25" s="12"/>
      <c r="G25" s="13"/>
      <c r="H25" s="12"/>
      <c r="I25" s="12"/>
      <c r="J25" s="28">
        <f t="shared" si="0"/>
        <v>1647.94</v>
      </c>
      <c r="K25" s="18">
        <v>41887</v>
      </c>
      <c r="L25" s="26">
        <v>41857</v>
      </c>
      <c r="M25" s="32"/>
      <c r="N25" s="32"/>
      <c r="O25" s="32"/>
      <c r="P25" s="32">
        <v>1565.54</v>
      </c>
      <c r="Q25" s="5">
        <f t="shared" si="1"/>
        <v>1565.54</v>
      </c>
      <c r="R25" s="5">
        <f t="shared" si="2"/>
        <v>1647.94</v>
      </c>
      <c r="S25" s="5">
        <f t="shared" si="3"/>
        <v>-82.400000000000091</v>
      </c>
      <c r="T25" s="6"/>
      <c r="U25" s="6"/>
      <c r="V25" s="31">
        <f t="shared" si="4"/>
        <v>1565.54</v>
      </c>
      <c r="W25" s="31">
        <f t="shared" si="5"/>
        <v>1565.54</v>
      </c>
      <c r="X25" s="31">
        <f t="shared" si="6"/>
        <v>0</v>
      </c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</row>
    <row r="26" spans="1:37" s="8" customFormat="1" ht="24.95" customHeight="1" x14ac:dyDescent="0.2">
      <c r="A26" s="4" t="s">
        <v>33</v>
      </c>
      <c r="B26" s="10" t="s">
        <v>17</v>
      </c>
      <c r="C26" s="7" t="s">
        <v>158</v>
      </c>
      <c r="D26" s="11">
        <v>1341.89</v>
      </c>
      <c r="E26" s="15">
        <v>70.63</v>
      </c>
      <c r="F26" s="12"/>
      <c r="G26" s="13"/>
      <c r="H26" s="12"/>
      <c r="I26" s="12"/>
      <c r="J26" s="28">
        <f t="shared" si="0"/>
        <v>1412.52</v>
      </c>
      <c r="K26" s="16">
        <v>41774</v>
      </c>
      <c r="L26" s="24">
        <v>41804</v>
      </c>
      <c r="M26" s="32"/>
      <c r="N26" s="32"/>
      <c r="O26" s="32"/>
      <c r="P26" s="32">
        <v>1341.89</v>
      </c>
      <c r="Q26" s="5">
        <f t="shared" si="1"/>
        <v>1341.89</v>
      </c>
      <c r="R26" s="5">
        <f t="shared" si="2"/>
        <v>1412.52</v>
      </c>
      <c r="S26" s="5">
        <f t="shared" si="3"/>
        <v>-70.629999999999882</v>
      </c>
      <c r="T26" s="6"/>
      <c r="U26" s="6"/>
      <c r="V26" s="31">
        <f t="shared" si="4"/>
        <v>1341.89</v>
      </c>
      <c r="W26" s="31">
        <f t="shared" si="5"/>
        <v>1341.89</v>
      </c>
      <c r="X26" s="31">
        <f t="shared" si="6"/>
        <v>0</v>
      </c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</row>
    <row r="27" spans="1:37" s="8" customFormat="1" ht="24.95" customHeight="1" x14ac:dyDescent="0.2">
      <c r="A27" s="4" t="s">
        <v>34</v>
      </c>
      <c r="B27" s="10" t="s">
        <v>17</v>
      </c>
      <c r="C27" s="7" t="s">
        <v>158</v>
      </c>
      <c r="D27" s="11">
        <v>2236.4899999999998</v>
      </c>
      <c r="E27" s="15">
        <v>117.71</v>
      </c>
      <c r="F27" s="12"/>
      <c r="G27" s="13"/>
      <c r="H27" s="12"/>
      <c r="I27" s="12"/>
      <c r="J27" s="28">
        <f t="shared" si="0"/>
        <v>2354.1999999999998</v>
      </c>
      <c r="K27" s="16">
        <v>41789</v>
      </c>
      <c r="L27" s="24">
        <v>41819</v>
      </c>
      <c r="M27" s="32"/>
      <c r="N27" s="32"/>
      <c r="O27" s="32"/>
      <c r="P27" s="32">
        <v>2236.4899999999998</v>
      </c>
      <c r="Q27" s="5">
        <f t="shared" si="1"/>
        <v>2236.4899999999998</v>
      </c>
      <c r="R27" s="5">
        <f t="shared" si="2"/>
        <v>2354.1999999999998</v>
      </c>
      <c r="S27" s="5">
        <f t="shared" si="3"/>
        <v>-117.71000000000004</v>
      </c>
      <c r="T27" s="6"/>
      <c r="U27" s="6"/>
      <c r="V27" s="31">
        <f t="shared" si="4"/>
        <v>2236.4899999999998</v>
      </c>
      <c r="W27" s="31">
        <f t="shared" si="5"/>
        <v>2236.4899999999998</v>
      </c>
      <c r="X27" s="31">
        <f t="shared" si="6"/>
        <v>0</v>
      </c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</row>
    <row r="28" spans="1:37" s="8" customFormat="1" ht="24.95" customHeight="1" x14ac:dyDescent="0.2">
      <c r="A28" s="4" t="s">
        <v>35</v>
      </c>
      <c r="B28" s="10" t="s">
        <v>17</v>
      </c>
      <c r="C28" s="7" t="s">
        <v>158</v>
      </c>
      <c r="D28" s="11">
        <v>2460.13</v>
      </c>
      <c r="E28" s="15">
        <v>129.49</v>
      </c>
      <c r="F28" s="12"/>
      <c r="G28" s="13"/>
      <c r="H28" s="12"/>
      <c r="I28" s="12"/>
      <c r="J28" s="28">
        <f t="shared" si="0"/>
        <v>2589.62</v>
      </c>
      <c r="K28" s="16">
        <v>41803</v>
      </c>
      <c r="L28" s="24">
        <v>41833</v>
      </c>
      <c r="M28" s="32"/>
      <c r="N28" s="32"/>
      <c r="O28" s="32"/>
      <c r="P28" s="32">
        <v>2460.13</v>
      </c>
      <c r="Q28" s="5">
        <f t="shared" si="1"/>
        <v>2460.13</v>
      </c>
      <c r="R28" s="5">
        <f t="shared" si="2"/>
        <v>2589.62</v>
      </c>
      <c r="S28" s="5">
        <f t="shared" si="3"/>
        <v>-129.48999999999978</v>
      </c>
      <c r="T28" s="6"/>
      <c r="U28" s="6"/>
      <c r="V28" s="31">
        <f t="shared" si="4"/>
        <v>2460.13</v>
      </c>
      <c r="W28" s="31">
        <f t="shared" si="5"/>
        <v>2460.13</v>
      </c>
      <c r="X28" s="31">
        <f t="shared" si="6"/>
        <v>0</v>
      </c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</row>
    <row r="29" spans="1:37" s="8" customFormat="1" ht="24.95" customHeight="1" x14ac:dyDescent="0.2">
      <c r="A29" s="4" t="s">
        <v>36</v>
      </c>
      <c r="B29" s="10" t="s">
        <v>17</v>
      </c>
      <c r="C29" s="7" t="s">
        <v>158</v>
      </c>
      <c r="D29" s="11">
        <v>2012.84</v>
      </c>
      <c r="E29" s="15">
        <v>105.94</v>
      </c>
      <c r="F29" s="12"/>
      <c r="G29" s="13"/>
      <c r="H29" s="12"/>
      <c r="I29" s="12"/>
      <c r="J29" s="28">
        <f t="shared" si="0"/>
        <v>2118.7799999999997</v>
      </c>
      <c r="K29" s="16">
        <v>41820</v>
      </c>
      <c r="L29" s="24">
        <v>41850</v>
      </c>
      <c r="M29" s="32"/>
      <c r="N29" s="32"/>
      <c r="O29" s="32"/>
      <c r="P29" s="32">
        <v>2012.84</v>
      </c>
      <c r="Q29" s="5">
        <f t="shared" si="1"/>
        <v>2012.84</v>
      </c>
      <c r="R29" s="5">
        <f t="shared" si="2"/>
        <v>2118.7799999999997</v>
      </c>
      <c r="S29" s="5">
        <f t="shared" si="3"/>
        <v>-105.93999999999983</v>
      </c>
      <c r="T29" s="6"/>
      <c r="U29" s="6"/>
      <c r="V29" s="31">
        <f t="shared" si="4"/>
        <v>2012.84</v>
      </c>
      <c r="W29" s="31">
        <f t="shared" si="5"/>
        <v>2012.84</v>
      </c>
      <c r="X29" s="31">
        <f t="shared" si="6"/>
        <v>0</v>
      </c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</row>
    <row r="30" spans="1:37" s="8" customFormat="1" ht="24.95" customHeight="1" x14ac:dyDescent="0.2">
      <c r="A30" s="4" t="s">
        <v>37</v>
      </c>
      <c r="B30" s="10" t="s">
        <v>17</v>
      </c>
      <c r="C30" s="7" t="s">
        <v>158</v>
      </c>
      <c r="D30" s="11">
        <v>2236.4899999999998</v>
      </c>
      <c r="E30" s="15">
        <v>117.71</v>
      </c>
      <c r="F30" s="12"/>
      <c r="G30" s="13"/>
      <c r="H30" s="12"/>
      <c r="I30" s="12"/>
      <c r="J30" s="28">
        <f t="shared" si="0"/>
        <v>2354.1999999999998</v>
      </c>
      <c r="K30" s="16">
        <v>41835</v>
      </c>
      <c r="L30" s="24">
        <v>41865</v>
      </c>
      <c r="M30" s="32"/>
      <c r="N30" s="32"/>
      <c r="O30" s="32"/>
      <c r="P30" s="32">
        <v>2236.4899999999998</v>
      </c>
      <c r="Q30" s="5">
        <f t="shared" si="1"/>
        <v>2236.4899999999998</v>
      </c>
      <c r="R30" s="5">
        <f t="shared" si="2"/>
        <v>2354.1999999999998</v>
      </c>
      <c r="S30" s="5">
        <f t="shared" si="3"/>
        <v>-117.71000000000004</v>
      </c>
      <c r="T30" s="6"/>
      <c r="U30" s="6"/>
      <c r="V30" s="31">
        <f t="shared" si="4"/>
        <v>2236.4899999999998</v>
      </c>
      <c r="W30" s="31">
        <f t="shared" si="5"/>
        <v>2236.4899999999998</v>
      </c>
      <c r="X30" s="31">
        <f t="shared" si="6"/>
        <v>0</v>
      </c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</row>
    <row r="31" spans="1:37" s="8" customFormat="1" ht="24.95" customHeight="1" x14ac:dyDescent="0.2">
      <c r="A31" s="4" t="s">
        <v>38</v>
      </c>
      <c r="B31" s="10" t="s">
        <v>17</v>
      </c>
      <c r="C31" s="7" t="s">
        <v>158</v>
      </c>
      <c r="D31" s="11">
        <v>2907.43</v>
      </c>
      <c r="E31" s="15">
        <v>153.03</v>
      </c>
      <c r="F31" s="12"/>
      <c r="G31" s="13"/>
      <c r="H31" s="12"/>
      <c r="I31" s="12"/>
      <c r="J31" s="28">
        <f t="shared" si="0"/>
        <v>3060.46</v>
      </c>
      <c r="K31" s="16">
        <v>41851</v>
      </c>
      <c r="L31" s="24">
        <v>41881</v>
      </c>
      <c r="M31" s="32"/>
      <c r="N31" s="32"/>
      <c r="O31" s="32"/>
      <c r="P31" s="32">
        <v>2907.43</v>
      </c>
      <c r="Q31" s="5">
        <f t="shared" si="1"/>
        <v>2907.43</v>
      </c>
      <c r="R31" s="5">
        <f t="shared" si="2"/>
        <v>3060.46</v>
      </c>
      <c r="S31" s="5">
        <f t="shared" si="3"/>
        <v>-153.0300000000002</v>
      </c>
      <c r="T31" s="6"/>
      <c r="U31" s="6"/>
      <c r="V31" s="31">
        <f t="shared" si="4"/>
        <v>2907.43</v>
      </c>
      <c r="W31" s="31">
        <f t="shared" si="5"/>
        <v>2907.43</v>
      </c>
      <c r="X31" s="31">
        <f t="shared" si="6"/>
        <v>0</v>
      </c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</row>
    <row r="32" spans="1:37" s="8" customFormat="1" ht="24.95" customHeight="1" x14ac:dyDescent="0.2">
      <c r="A32" s="4" t="s">
        <v>39</v>
      </c>
      <c r="B32" s="10" t="s">
        <v>17</v>
      </c>
      <c r="C32" s="7" t="s">
        <v>158</v>
      </c>
      <c r="D32" s="11">
        <v>2460.13</v>
      </c>
      <c r="E32" s="15">
        <v>129.49</v>
      </c>
      <c r="F32" s="12"/>
      <c r="G32" s="13"/>
      <c r="H32" s="12"/>
      <c r="I32" s="12"/>
      <c r="J32" s="28">
        <f t="shared" si="0"/>
        <v>2589.62</v>
      </c>
      <c r="K32" s="16">
        <v>41866</v>
      </c>
      <c r="L32" s="24">
        <v>41896</v>
      </c>
      <c r="M32" s="32"/>
      <c r="N32" s="32"/>
      <c r="O32" s="32"/>
      <c r="P32" s="32">
        <v>2460.13</v>
      </c>
      <c r="Q32" s="5">
        <f t="shared" si="1"/>
        <v>2460.13</v>
      </c>
      <c r="R32" s="5">
        <f t="shared" si="2"/>
        <v>2589.62</v>
      </c>
      <c r="S32" s="5">
        <f t="shared" si="3"/>
        <v>-129.48999999999978</v>
      </c>
      <c r="T32" s="6"/>
      <c r="U32" s="6"/>
      <c r="V32" s="31">
        <f t="shared" si="4"/>
        <v>2460.13</v>
      </c>
      <c r="W32" s="31">
        <f t="shared" si="5"/>
        <v>2460.13</v>
      </c>
      <c r="X32" s="31">
        <f t="shared" si="6"/>
        <v>0</v>
      </c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</row>
    <row r="33" spans="1:37" s="8" customFormat="1" ht="24.95" customHeight="1" x14ac:dyDescent="0.2">
      <c r="A33" s="4" t="s">
        <v>40</v>
      </c>
      <c r="B33" s="10" t="s">
        <v>17</v>
      </c>
      <c r="C33" s="7" t="s">
        <v>158</v>
      </c>
      <c r="D33" s="11">
        <v>1356.41</v>
      </c>
      <c r="E33" s="15">
        <v>71.39</v>
      </c>
      <c r="F33" s="12"/>
      <c r="G33" s="13"/>
      <c r="H33" s="12"/>
      <c r="I33" s="12"/>
      <c r="J33" s="28">
        <f t="shared" si="0"/>
        <v>1427.8000000000002</v>
      </c>
      <c r="K33" s="16">
        <v>41866</v>
      </c>
      <c r="L33" s="24">
        <v>41896</v>
      </c>
      <c r="M33" s="32"/>
      <c r="N33" s="32"/>
      <c r="O33" s="32"/>
      <c r="P33" s="32">
        <v>1356.41</v>
      </c>
      <c r="Q33" s="5">
        <f t="shared" si="1"/>
        <v>1356.41</v>
      </c>
      <c r="R33" s="5">
        <f t="shared" si="2"/>
        <v>1427.8000000000002</v>
      </c>
      <c r="S33" s="5">
        <f t="shared" si="3"/>
        <v>-71.3900000000001</v>
      </c>
      <c r="T33" s="6"/>
      <c r="U33" s="6"/>
      <c r="V33" s="31">
        <f t="shared" si="4"/>
        <v>1356.41</v>
      </c>
      <c r="W33" s="31">
        <f t="shared" si="5"/>
        <v>1356.41</v>
      </c>
      <c r="X33" s="31">
        <f t="shared" si="6"/>
        <v>0</v>
      </c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</row>
    <row r="34" spans="1:37" s="8" customFormat="1" ht="24.95" customHeight="1" x14ac:dyDescent="0.2">
      <c r="A34" s="4" t="s">
        <v>41</v>
      </c>
      <c r="B34" s="10" t="s">
        <v>17</v>
      </c>
      <c r="C34" s="7" t="s">
        <v>158</v>
      </c>
      <c r="D34" s="11">
        <v>2683.78</v>
      </c>
      <c r="E34" s="15">
        <v>141.26</v>
      </c>
      <c r="F34" s="12"/>
      <c r="G34" s="13"/>
      <c r="H34" s="12"/>
      <c r="I34" s="12"/>
      <c r="J34" s="28">
        <f t="shared" si="0"/>
        <v>2825.04</v>
      </c>
      <c r="K34" s="16">
        <v>41882</v>
      </c>
      <c r="L34" s="24">
        <v>41912</v>
      </c>
      <c r="M34" s="32"/>
      <c r="N34" s="32"/>
      <c r="O34" s="32"/>
      <c r="P34" s="32">
        <v>2683.78</v>
      </c>
      <c r="Q34" s="5">
        <f t="shared" si="1"/>
        <v>2683.78</v>
      </c>
      <c r="R34" s="5">
        <f t="shared" si="2"/>
        <v>2825.04</v>
      </c>
      <c r="S34" s="5">
        <f t="shared" si="3"/>
        <v>-141.25999999999976</v>
      </c>
      <c r="T34" s="6"/>
      <c r="U34" s="6"/>
      <c r="V34" s="31">
        <f t="shared" si="4"/>
        <v>2683.78</v>
      </c>
      <c r="W34" s="31">
        <f t="shared" si="5"/>
        <v>2683.78</v>
      </c>
      <c r="X34" s="31">
        <f t="shared" si="6"/>
        <v>0</v>
      </c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</row>
    <row r="35" spans="1:37" s="8" customFormat="1" ht="24.95" customHeight="1" x14ac:dyDescent="0.2">
      <c r="A35" s="4" t="s">
        <v>42</v>
      </c>
      <c r="B35" s="10" t="s">
        <v>17</v>
      </c>
      <c r="C35" s="7" t="s">
        <v>158</v>
      </c>
      <c r="D35" s="11">
        <v>2236.4899999999998</v>
      </c>
      <c r="E35" s="15">
        <v>117.71</v>
      </c>
      <c r="F35" s="12"/>
      <c r="G35" s="13"/>
      <c r="H35" s="12"/>
      <c r="I35" s="12"/>
      <c r="J35" s="28">
        <f t="shared" si="0"/>
        <v>2354.1999999999998</v>
      </c>
      <c r="K35" s="16">
        <v>41897</v>
      </c>
      <c r="L35" s="25">
        <v>41927</v>
      </c>
      <c r="M35" s="32"/>
      <c r="N35" s="32"/>
      <c r="O35" s="32"/>
      <c r="P35" s="32">
        <v>2236.4899999999998</v>
      </c>
      <c r="Q35" s="5">
        <f t="shared" si="1"/>
        <v>2236.4899999999998</v>
      </c>
      <c r="R35" s="5">
        <f t="shared" si="2"/>
        <v>2354.1999999999998</v>
      </c>
      <c r="S35" s="5">
        <f t="shared" si="3"/>
        <v>-117.71000000000004</v>
      </c>
      <c r="T35" s="6"/>
      <c r="U35" s="6"/>
      <c r="V35" s="31">
        <f t="shared" si="4"/>
        <v>2236.4899999999998</v>
      </c>
      <c r="W35" s="31">
        <f t="shared" si="5"/>
        <v>2236.4899999999998</v>
      </c>
      <c r="X35" s="31">
        <f t="shared" si="6"/>
        <v>0</v>
      </c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</row>
    <row r="36" spans="1:37" s="8" customFormat="1" ht="24.95" customHeight="1" x14ac:dyDescent="0.2">
      <c r="A36" s="4" t="s">
        <v>43</v>
      </c>
      <c r="B36" s="10" t="s">
        <v>17</v>
      </c>
      <c r="C36" s="7" t="s">
        <v>158</v>
      </c>
      <c r="D36" s="11">
        <v>2589.5100000000002</v>
      </c>
      <c r="E36" s="15">
        <v>136.29</v>
      </c>
      <c r="F36" s="12"/>
      <c r="G36" s="13"/>
      <c r="H36" s="12"/>
      <c r="I36" s="12"/>
      <c r="J36" s="28">
        <f t="shared" si="0"/>
        <v>2725.8</v>
      </c>
      <c r="K36" s="16">
        <v>41897</v>
      </c>
      <c r="L36" s="25">
        <v>41927</v>
      </c>
      <c r="M36" s="32"/>
      <c r="N36" s="32"/>
      <c r="O36" s="32"/>
      <c r="P36" s="32">
        <v>2589.5100000000002</v>
      </c>
      <c r="Q36" s="5">
        <f t="shared" si="1"/>
        <v>2589.5100000000002</v>
      </c>
      <c r="R36" s="5">
        <f t="shared" si="2"/>
        <v>2725.8</v>
      </c>
      <c r="S36" s="5">
        <f t="shared" si="3"/>
        <v>-136.28999999999996</v>
      </c>
      <c r="T36" s="6"/>
      <c r="U36" s="6"/>
      <c r="V36" s="31">
        <f t="shared" si="4"/>
        <v>2589.5100000000002</v>
      </c>
      <c r="W36" s="31">
        <f t="shared" si="5"/>
        <v>2589.5100000000002</v>
      </c>
      <c r="X36" s="31">
        <f t="shared" si="6"/>
        <v>0</v>
      </c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</row>
    <row r="37" spans="1:37" s="8" customFormat="1" ht="24.95" customHeight="1" x14ac:dyDescent="0.2">
      <c r="A37" s="4" t="s">
        <v>44</v>
      </c>
      <c r="B37" s="10" t="s">
        <v>17</v>
      </c>
      <c r="C37" s="7" t="s">
        <v>158</v>
      </c>
      <c r="D37" s="11">
        <v>2683.78</v>
      </c>
      <c r="E37" s="15">
        <v>141.26</v>
      </c>
      <c r="F37" s="12"/>
      <c r="G37" s="13"/>
      <c r="H37" s="12"/>
      <c r="I37" s="12"/>
      <c r="J37" s="28">
        <f t="shared" ref="J37:J60" si="7">+D37+E37+F37+G37+H37+I37</f>
        <v>2825.04</v>
      </c>
      <c r="K37" s="16">
        <v>41912</v>
      </c>
      <c r="L37" s="25">
        <v>41942</v>
      </c>
      <c r="M37" s="32"/>
      <c r="N37" s="32"/>
      <c r="O37" s="32"/>
      <c r="P37" s="32">
        <v>2683.78</v>
      </c>
      <c r="Q37" s="5">
        <f t="shared" si="1"/>
        <v>2683.78</v>
      </c>
      <c r="R37" s="5">
        <f t="shared" si="2"/>
        <v>2825.04</v>
      </c>
      <c r="S37" s="5">
        <f t="shared" si="3"/>
        <v>-141.25999999999976</v>
      </c>
      <c r="T37" s="6"/>
      <c r="U37" s="6"/>
      <c r="V37" s="31">
        <f t="shared" si="4"/>
        <v>2683.78</v>
      </c>
      <c r="W37" s="31">
        <f t="shared" si="5"/>
        <v>2683.78</v>
      </c>
      <c r="X37" s="31">
        <f t="shared" si="6"/>
        <v>0</v>
      </c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</row>
    <row r="38" spans="1:37" s="8" customFormat="1" ht="24.95" customHeight="1" x14ac:dyDescent="0.2">
      <c r="A38" s="4" t="s">
        <v>45</v>
      </c>
      <c r="B38" s="10" t="s">
        <v>17</v>
      </c>
      <c r="C38" s="7" t="s">
        <v>158</v>
      </c>
      <c r="D38" s="11">
        <v>2460.13</v>
      </c>
      <c r="E38" s="15">
        <v>129.49</v>
      </c>
      <c r="F38" s="12"/>
      <c r="G38" s="13"/>
      <c r="H38" s="12"/>
      <c r="I38" s="12"/>
      <c r="J38" s="28">
        <f t="shared" si="7"/>
        <v>2589.62</v>
      </c>
      <c r="K38" s="17">
        <v>41927</v>
      </c>
      <c r="L38" s="25">
        <v>41957</v>
      </c>
      <c r="M38" s="32"/>
      <c r="N38" s="32"/>
      <c r="O38" s="32"/>
      <c r="P38" s="32">
        <v>2460.13</v>
      </c>
      <c r="Q38" s="5">
        <f t="shared" si="1"/>
        <v>2460.13</v>
      </c>
      <c r="R38" s="5">
        <f t="shared" si="2"/>
        <v>2589.62</v>
      </c>
      <c r="S38" s="5">
        <f t="shared" si="3"/>
        <v>-129.48999999999978</v>
      </c>
      <c r="T38" s="6"/>
      <c r="U38" s="6"/>
      <c r="V38" s="31">
        <f t="shared" si="4"/>
        <v>2460.13</v>
      </c>
      <c r="W38" s="31">
        <f t="shared" si="5"/>
        <v>2460.13</v>
      </c>
      <c r="X38" s="31">
        <f t="shared" si="6"/>
        <v>0</v>
      </c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</row>
    <row r="39" spans="1:37" s="8" customFormat="1" ht="24.95" customHeight="1" x14ac:dyDescent="0.2">
      <c r="A39" s="4" t="s">
        <v>46</v>
      </c>
      <c r="B39" s="10" t="s">
        <v>17</v>
      </c>
      <c r="C39" s="7" t="s">
        <v>158</v>
      </c>
      <c r="D39" s="11">
        <v>2907.43</v>
      </c>
      <c r="E39" s="15">
        <v>153.03</v>
      </c>
      <c r="F39" s="12"/>
      <c r="G39" s="13"/>
      <c r="H39" s="12"/>
      <c r="I39" s="12"/>
      <c r="J39" s="28">
        <f t="shared" si="7"/>
        <v>3060.46</v>
      </c>
      <c r="K39" s="17">
        <v>41943</v>
      </c>
      <c r="L39" s="25">
        <v>41973</v>
      </c>
      <c r="M39" s="32"/>
      <c r="N39" s="32"/>
      <c r="O39" s="32"/>
      <c r="P39" s="32">
        <v>2907.43</v>
      </c>
      <c r="Q39" s="5">
        <f t="shared" si="1"/>
        <v>2907.43</v>
      </c>
      <c r="R39" s="5">
        <f t="shared" si="2"/>
        <v>3060.46</v>
      </c>
      <c r="S39" s="5">
        <f t="shared" si="3"/>
        <v>-153.0300000000002</v>
      </c>
      <c r="T39" s="6"/>
      <c r="U39" s="6"/>
      <c r="V39" s="31">
        <f t="shared" si="4"/>
        <v>2907.43</v>
      </c>
      <c r="W39" s="31">
        <f t="shared" si="5"/>
        <v>2907.43</v>
      </c>
      <c r="X39" s="31">
        <f t="shared" si="6"/>
        <v>0</v>
      </c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</row>
    <row r="40" spans="1:37" s="8" customFormat="1" ht="24.95" customHeight="1" x14ac:dyDescent="0.2">
      <c r="A40" s="4" t="s">
        <v>47</v>
      </c>
      <c r="B40" s="10" t="s">
        <v>17</v>
      </c>
      <c r="C40" s="7" t="s">
        <v>158</v>
      </c>
      <c r="D40" s="11">
        <v>2010.94</v>
      </c>
      <c r="E40" s="15">
        <v>105.84</v>
      </c>
      <c r="F40" s="12"/>
      <c r="G40" s="13"/>
      <c r="H40" s="12"/>
      <c r="I40" s="12"/>
      <c r="J40" s="28">
        <f t="shared" si="7"/>
        <v>2116.7800000000002</v>
      </c>
      <c r="K40" s="17">
        <v>41958</v>
      </c>
      <c r="L40" s="25">
        <v>41988</v>
      </c>
      <c r="M40" s="32"/>
      <c r="N40" s="32"/>
      <c r="O40" s="32"/>
      <c r="P40" s="32">
        <v>2010.94</v>
      </c>
      <c r="Q40" s="5">
        <f t="shared" si="1"/>
        <v>2010.94</v>
      </c>
      <c r="R40" s="5">
        <f t="shared" si="2"/>
        <v>2116.7800000000002</v>
      </c>
      <c r="S40" s="5">
        <f t="shared" si="3"/>
        <v>-105.84000000000015</v>
      </c>
      <c r="T40" s="6"/>
      <c r="U40" s="6"/>
      <c r="V40" s="31">
        <f t="shared" si="4"/>
        <v>2010.94</v>
      </c>
      <c r="W40" s="31">
        <f t="shared" si="5"/>
        <v>2010.94</v>
      </c>
      <c r="X40" s="31">
        <f t="shared" si="6"/>
        <v>0</v>
      </c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</row>
    <row r="41" spans="1:37" s="8" customFormat="1" ht="24.95" customHeight="1" x14ac:dyDescent="0.2">
      <c r="A41" s="4" t="s">
        <v>48</v>
      </c>
      <c r="B41" s="10" t="s">
        <v>17</v>
      </c>
      <c r="C41" s="7" t="s">
        <v>158</v>
      </c>
      <c r="D41" s="11">
        <v>2460.13</v>
      </c>
      <c r="E41" s="15">
        <v>129.49</v>
      </c>
      <c r="F41" s="12"/>
      <c r="G41" s="13"/>
      <c r="H41" s="12"/>
      <c r="I41" s="12"/>
      <c r="J41" s="28">
        <f t="shared" si="7"/>
        <v>2589.62</v>
      </c>
      <c r="K41" s="17">
        <v>41973</v>
      </c>
      <c r="L41" s="25">
        <v>42003</v>
      </c>
      <c r="M41" s="32"/>
      <c r="N41" s="32"/>
      <c r="O41" s="32"/>
      <c r="P41" s="32">
        <v>2460.13</v>
      </c>
      <c r="Q41" s="5">
        <f t="shared" si="1"/>
        <v>2460.13</v>
      </c>
      <c r="R41" s="5">
        <f t="shared" si="2"/>
        <v>2589.62</v>
      </c>
      <c r="S41" s="5">
        <f t="shared" si="3"/>
        <v>-129.48999999999978</v>
      </c>
      <c r="T41" s="6"/>
      <c r="U41" s="6"/>
      <c r="V41" s="31">
        <f t="shared" si="4"/>
        <v>2460.13</v>
      </c>
      <c r="W41" s="31">
        <f t="shared" si="5"/>
        <v>2460.13</v>
      </c>
      <c r="X41" s="31">
        <f t="shared" si="6"/>
        <v>0</v>
      </c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</row>
    <row r="42" spans="1:37" s="8" customFormat="1" ht="24.95" customHeight="1" x14ac:dyDescent="0.2">
      <c r="A42" s="4" t="s">
        <v>49</v>
      </c>
      <c r="B42" s="10" t="s">
        <v>17</v>
      </c>
      <c r="C42" s="7" t="s">
        <v>158</v>
      </c>
      <c r="D42" s="11">
        <v>2236.4899999999998</v>
      </c>
      <c r="E42" s="15">
        <v>117.71</v>
      </c>
      <c r="F42" s="12"/>
      <c r="G42" s="13"/>
      <c r="H42" s="12"/>
      <c r="I42" s="12"/>
      <c r="J42" s="28">
        <f t="shared" si="7"/>
        <v>2354.1999999999998</v>
      </c>
      <c r="K42" s="17">
        <v>41988</v>
      </c>
      <c r="L42" s="24">
        <v>42018</v>
      </c>
      <c r="M42" s="32"/>
      <c r="N42" s="32"/>
      <c r="O42" s="32"/>
      <c r="P42" s="32">
        <v>2236.4899999999998</v>
      </c>
      <c r="Q42" s="5">
        <f t="shared" si="1"/>
        <v>2236.4899999999998</v>
      </c>
      <c r="R42" s="5">
        <f t="shared" si="2"/>
        <v>2354.1999999999998</v>
      </c>
      <c r="S42" s="5">
        <f t="shared" si="3"/>
        <v>-117.71000000000004</v>
      </c>
      <c r="T42" s="6"/>
      <c r="U42" s="6"/>
      <c r="V42" s="31">
        <f t="shared" si="4"/>
        <v>2236.4899999999998</v>
      </c>
      <c r="W42" s="31">
        <f t="shared" si="5"/>
        <v>2236.4899999999998</v>
      </c>
      <c r="X42" s="31">
        <f t="shared" si="6"/>
        <v>0</v>
      </c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</row>
    <row r="43" spans="1:37" s="8" customFormat="1" ht="24.95" customHeight="1" x14ac:dyDescent="0.2">
      <c r="A43" s="4" t="s">
        <v>50</v>
      </c>
      <c r="B43" s="10" t="s">
        <v>17</v>
      </c>
      <c r="C43" s="7" t="s">
        <v>158</v>
      </c>
      <c r="D43" s="11">
        <v>2012.84</v>
      </c>
      <c r="E43" s="15">
        <v>105.94</v>
      </c>
      <c r="F43" s="12"/>
      <c r="G43" s="13"/>
      <c r="H43" s="12"/>
      <c r="I43" s="12"/>
      <c r="J43" s="28">
        <f t="shared" si="7"/>
        <v>2118.7799999999997</v>
      </c>
      <c r="K43" s="17">
        <v>42003</v>
      </c>
      <c r="L43" s="24">
        <v>42033</v>
      </c>
      <c r="M43" s="32"/>
      <c r="N43" s="32"/>
      <c r="O43" s="32"/>
      <c r="P43" s="32">
        <v>2012.84</v>
      </c>
      <c r="Q43" s="5">
        <f t="shared" si="1"/>
        <v>2012.84</v>
      </c>
      <c r="R43" s="5">
        <f t="shared" si="2"/>
        <v>2118.7799999999997</v>
      </c>
      <c r="S43" s="5">
        <f t="shared" si="3"/>
        <v>-105.93999999999983</v>
      </c>
      <c r="T43" s="6"/>
      <c r="U43" s="6"/>
      <c r="V43" s="31">
        <f t="shared" si="4"/>
        <v>2012.84</v>
      </c>
      <c r="W43" s="31">
        <f t="shared" si="5"/>
        <v>2012.84</v>
      </c>
      <c r="X43" s="31">
        <f t="shared" si="6"/>
        <v>0</v>
      </c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</row>
    <row r="44" spans="1:37" s="8" customFormat="1" ht="24.95" customHeight="1" x14ac:dyDescent="0.2">
      <c r="A44" s="4" t="s">
        <v>51</v>
      </c>
      <c r="B44" s="10" t="s">
        <v>17</v>
      </c>
      <c r="C44" s="7" t="s">
        <v>158</v>
      </c>
      <c r="D44" s="11">
        <v>3945.92</v>
      </c>
      <c r="E44" s="15">
        <v>207.68</v>
      </c>
      <c r="F44" s="12"/>
      <c r="G44" s="13"/>
      <c r="H44" s="12"/>
      <c r="I44" s="12"/>
      <c r="J44" s="28">
        <f t="shared" si="7"/>
        <v>4153.6000000000004</v>
      </c>
      <c r="K44" s="17">
        <v>42003</v>
      </c>
      <c r="L44" s="24">
        <v>42033</v>
      </c>
      <c r="M44" s="32"/>
      <c r="N44" s="32"/>
      <c r="O44" s="32"/>
      <c r="P44" s="32">
        <v>3945.92</v>
      </c>
      <c r="Q44" s="5">
        <f t="shared" si="1"/>
        <v>3945.92</v>
      </c>
      <c r="R44" s="5">
        <f t="shared" si="2"/>
        <v>4153.6000000000004</v>
      </c>
      <c r="S44" s="5">
        <f t="shared" si="3"/>
        <v>-207.68000000000029</v>
      </c>
      <c r="T44" s="6"/>
      <c r="U44" s="6"/>
      <c r="V44" s="31">
        <f t="shared" si="4"/>
        <v>3945.92</v>
      </c>
      <c r="W44" s="31">
        <f t="shared" si="5"/>
        <v>3945.92</v>
      </c>
      <c r="X44" s="31">
        <f t="shared" si="6"/>
        <v>0</v>
      </c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</row>
    <row r="45" spans="1:37" s="8" customFormat="1" ht="24.95" customHeight="1" x14ac:dyDescent="0.2">
      <c r="A45" s="4" t="s">
        <v>52</v>
      </c>
      <c r="B45" s="10" t="s">
        <v>17</v>
      </c>
      <c r="C45" s="7" t="s">
        <v>158</v>
      </c>
      <c r="D45" s="11">
        <v>2012.84</v>
      </c>
      <c r="E45" s="15">
        <v>105.94</v>
      </c>
      <c r="F45" s="12"/>
      <c r="G45" s="13"/>
      <c r="H45" s="12"/>
      <c r="I45" s="12"/>
      <c r="J45" s="28">
        <f t="shared" si="7"/>
        <v>2118.7799999999997</v>
      </c>
      <c r="K45" s="16">
        <v>42019</v>
      </c>
      <c r="L45" s="24">
        <v>42049</v>
      </c>
      <c r="M45" s="32"/>
      <c r="N45" s="32"/>
      <c r="O45" s="32"/>
      <c r="P45" s="32">
        <v>2012.84</v>
      </c>
      <c r="Q45" s="5">
        <f t="shared" si="1"/>
        <v>2012.84</v>
      </c>
      <c r="R45" s="5">
        <f t="shared" si="2"/>
        <v>2118.7799999999997</v>
      </c>
      <c r="S45" s="5">
        <f t="shared" si="3"/>
        <v>-105.93999999999983</v>
      </c>
      <c r="T45" s="6"/>
      <c r="U45" s="6"/>
      <c r="V45" s="31">
        <f t="shared" si="4"/>
        <v>2012.84</v>
      </c>
      <c r="W45" s="31">
        <f t="shared" si="5"/>
        <v>2012.84</v>
      </c>
      <c r="X45" s="31">
        <f t="shared" si="6"/>
        <v>0</v>
      </c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</row>
    <row r="46" spans="1:37" s="8" customFormat="1" ht="24.95" customHeight="1" x14ac:dyDescent="0.2">
      <c r="A46" s="4" t="s">
        <v>53</v>
      </c>
      <c r="B46" s="10" t="s">
        <v>17</v>
      </c>
      <c r="C46" s="7" t="s">
        <v>158</v>
      </c>
      <c r="D46" s="11">
        <v>2012.84</v>
      </c>
      <c r="E46" s="15">
        <v>105.94</v>
      </c>
      <c r="F46" s="12"/>
      <c r="G46" s="13"/>
      <c r="H46" s="12"/>
      <c r="I46" s="12"/>
      <c r="J46" s="28">
        <f t="shared" si="7"/>
        <v>2118.7799999999997</v>
      </c>
      <c r="K46" s="16">
        <v>42035</v>
      </c>
      <c r="L46" s="26">
        <v>42038</v>
      </c>
      <c r="M46" s="32"/>
      <c r="N46" s="32"/>
      <c r="O46" s="32"/>
      <c r="P46" s="32">
        <v>2012.84</v>
      </c>
      <c r="Q46" s="5">
        <f t="shared" si="1"/>
        <v>2012.84</v>
      </c>
      <c r="R46" s="5">
        <f t="shared" si="2"/>
        <v>2118.7799999999997</v>
      </c>
      <c r="S46" s="5">
        <f t="shared" si="3"/>
        <v>-105.93999999999983</v>
      </c>
      <c r="T46" s="6"/>
      <c r="U46" s="6"/>
      <c r="V46" s="31">
        <f t="shared" si="4"/>
        <v>2012.84</v>
      </c>
      <c r="W46" s="31">
        <f t="shared" si="5"/>
        <v>2012.84</v>
      </c>
      <c r="X46" s="31">
        <f t="shared" si="6"/>
        <v>0</v>
      </c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</row>
    <row r="47" spans="1:37" s="8" customFormat="1" ht="24.95" customHeight="1" x14ac:dyDescent="0.2">
      <c r="A47" s="4" t="s">
        <v>54</v>
      </c>
      <c r="B47" s="10" t="s">
        <v>17</v>
      </c>
      <c r="C47" s="7" t="s">
        <v>158</v>
      </c>
      <c r="D47" s="11">
        <v>2012.84</v>
      </c>
      <c r="E47" s="15">
        <v>105.94</v>
      </c>
      <c r="F47" s="12"/>
      <c r="G47" s="13"/>
      <c r="H47" s="12"/>
      <c r="I47" s="12"/>
      <c r="J47" s="28">
        <f t="shared" si="7"/>
        <v>2118.7799999999997</v>
      </c>
      <c r="K47" s="16">
        <v>42050</v>
      </c>
      <c r="L47" s="24">
        <v>42080</v>
      </c>
      <c r="M47" s="32"/>
      <c r="N47" s="32"/>
      <c r="O47" s="32"/>
      <c r="P47" s="32">
        <v>2012.84</v>
      </c>
      <c r="Q47" s="5">
        <f t="shared" si="1"/>
        <v>2012.84</v>
      </c>
      <c r="R47" s="5">
        <f t="shared" si="2"/>
        <v>2118.7799999999997</v>
      </c>
      <c r="S47" s="5">
        <f t="shared" si="3"/>
        <v>-105.93999999999983</v>
      </c>
      <c r="T47" s="6"/>
      <c r="U47" s="6"/>
      <c r="V47" s="31">
        <f t="shared" si="4"/>
        <v>2012.84</v>
      </c>
      <c r="W47" s="31">
        <f t="shared" si="5"/>
        <v>2012.84</v>
      </c>
      <c r="X47" s="31">
        <f t="shared" si="6"/>
        <v>0</v>
      </c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</row>
    <row r="48" spans="1:37" s="8" customFormat="1" ht="24.95" customHeight="1" x14ac:dyDescent="0.2">
      <c r="A48" s="4" t="s">
        <v>55</v>
      </c>
      <c r="B48" s="10" t="s">
        <v>17</v>
      </c>
      <c r="C48" s="7" t="s">
        <v>158</v>
      </c>
      <c r="D48" s="11">
        <v>2236.4899999999998</v>
      </c>
      <c r="E48" s="15">
        <v>117.71</v>
      </c>
      <c r="F48" s="12"/>
      <c r="G48" s="13"/>
      <c r="H48" s="12"/>
      <c r="I48" s="12"/>
      <c r="J48" s="28">
        <f t="shared" si="7"/>
        <v>2354.1999999999998</v>
      </c>
      <c r="K48" s="16">
        <v>42078</v>
      </c>
      <c r="L48" s="24">
        <v>42108</v>
      </c>
      <c r="M48" s="32"/>
      <c r="N48" s="32"/>
      <c r="O48" s="32"/>
      <c r="P48" s="32">
        <v>2236.4899999999998</v>
      </c>
      <c r="Q48" s="5">
        <f t="shared" si="1"/>
        <v>2236.4899999999998</v>
      </c>
      <c r="R48" s="5">
        <f t="shared" si="2"/>
        <v>2354.1999999999998</v>
      </c>
      <c r="S48" s="5">
        <f t="shared" si="3"/>
        <v>-117.71000000000004</v>
      </c>
      <c r="T48" s="6"/>
      <c r="U48" s="6"/>
      <c r="V48" s="31">
        <f t="shared" si="4"/>
        <v>2236.4899999999998</v>
      </c>
      <c r="W48" s="31">
        <f t="shared" si="5"/>
        <v>2236.4899999999998</v>
      </c>
      <c r="X48" s="31">
        <f t="shared" si="6"/>
        <v>0</v>
      </c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</row>
    <row r="49" spans="1:37" s="8" customFormat="1" ht="24.95" customHeight="1" x14ac:dyDescent="0.2">
      <c r="A49" s="4" t="s">
        <v>56</v>
      </c>
      <c r="B49" s="10" t="s">
        <v>17</v>
      </c>
      <c r="C49" s="7" t="s">
        <v>158</v>
      </c>
      <c r="D49" s="11">
        <v>2236.4899999999998</v>
      </c>
      <c r="E49" s="15">
        <v>117.71</v>
      </c>
      <c r="F49" s="12"/>
      <c r="G49" s="13"/>
      <c r="H49" s="12"/>
      <c r="I49" s="12"/>
      <c r="J49" s="28">
        <f t="shared" si="7"/>
        <v>2354.1999999999998</v>
      </c>
      <c r="K49" s="16">
        <v>42109</v>
      </c>
      <c r="L49" s="24">
        <v>42139</v>
      </c>
      <c r="M49" s="32"/>
      <c r="N49" s="32"/>
      <c r="O49" s="32"/>
      <c r="P49" s="32">
        <v>2236.4899999999998</v>
      </c>
      <c r="Q49" s="5">
        <f t="shared" si="1"/>
        <v>2236.4899999999998</v>
      </c>
      <c r="R49" s="5">
        <f t="shared" si="2"/>
        <v>2354.1999999999998</v>
      </c>
      <c r="S49" s="5">
        <f t="shared" si="3"/>
        <v>-117.71000000000004</v>
      </c>
      <c r="T49" s="6"/>
      <c r="U49" s="6"/>
      <c r="V49" s="31">
        <f t="shared" si="4"/>
        <v>2236.4899999999998</v>
      </c>
      <c r="W49" s="31">
        <f t="shared" si="5"/>
        <v>2236.4899999999998</v>
      </c>
      <c r="X49" s="31">
        <f t="shared" si="6"/>
        <v>0</v>
      </c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</row>
    <row r="50" spans="1:37" s="8" customFormat="1" ht="24.95" customHeight="1" x14ac:dyDescent="0.2">
      <c r="A50" s="4" t="s">
        <v>57</v>
      </c>
      <c r="B50" s="10" t="s">
        <v>17</v>
      </c>
      <c r="C50" s="7" t="s">
        <v>158</v>
      </c>
      <c r="D50" s="11">
        <v>2244.75</v>
      </c>
      <c r="E50" s="15">
        <v>118.15</v>
      </c>
      <c r="F50" s="12"/>
      <c r="G50" s="13"/>
      <c r="H50" s="12"/>
      <c r="I50" s="12"/>
      <c r="J50" s="28">
        <f t="shared" si="7"/>
        <v>2362.9</v>
      </c>
      <c r="K50" s="16">
        <v>42109</v>
      </c>
      <c r="L50" s="24">
        <v>42139</v>
      </c>
      <c r="M50" s="32"/>
      <c r="N50" s="32"/>
      <c r="O50" s="32"/>
      <c r="P50" s="32">
        <v>2244.75</v>
      </c>
      <c r="Q50" s="5">
        <f t="shared" si="1"/>
        <v>2244.75</v>
      </c>
      <c r="R50" s="5">
        <f t="shared" si="2"/>
        <v>2362.9</v>
      </c>
      <c r="S50" s="5">
        <f t="shared" si="3"/>
        <v>-118.15000000000009</v>
      </c>
      <c r="T50" s="6"/>
      <c r="U50" s="6"/>
      <c r="V50" s="31">
        <f t="shared" si="4"/>
        <v>2244.75</v>
      </c>
      <c r="W50" s="31">
        <f t="shared" si="5"/>
        <v>2244.75</v>
      </c>
      <c r="X50" s="31">
        <f t="shared" si="6"/>
        <v>0</v>
      </c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</row>
    <row r="51" spans="1:37" s="8" customFormat="1" ht="24.95" customHeight="1" x14ac:dyDescent="0.2">
      <c r="A51" s="4" t="s">
        <v>58</v>
      </c>
      <c r="B51" s="10" t="s">
        <v>17</v>
      </c>
      <c r="C51" s="7" t="s">
        <v>158</v>
      </c>
      <c r="D51" s="11">
        <v>3034.9</v>
      </c>
      <c r="E51" s="15">
        <v>159.74</v>
      </c>
      <c r="F51" s="12"/>
      <c r="G51" s="13"/>
      <c r="H51" s="12"/>
      <c r="I51" s="12"/>
      <c r="J51" s="28">
        <f t="shared" si="7"/>
        <v>3194.6400000000003</v>
      </c>
      <c r="K51" s="16">
        <v>42124</v>
      </c>
      <c r="L51" s="24">
        <v>42154</v>
      </c>
      <c r="M51" s="32"/>
      <c r="N51" s="32"/>
      <c r="O51" s="32"/>
      <c r="P51" s="32">
        <v>3034.9</v>
      </c>
      <c r="Q51" s="5">
        <f t="shared" si="1"/>
        <v>3034.9</v>
      </c>
      <c r="R51" s="5">
        <f t="shared" si="2"/>
        <v>3194.6400000000003</v>
      </c>
      <c r="S51" s="5">
        <f t="shared" si="3"/>
        <v>-159.74000000000024</v>
      </c>
      <c r="T51" s="6"/>
      <c r="U51" s="6"/>
      <c r="V51" s="31">
        <f t="shared" si="4"/>
        <v>3034.9</v>
      </c>
      <c r="W51" s="31">
        <f t="shared" si="5"/>
        <v>3034.9</v>
      </c>
      <c r="X51" s="31">
        <f t="shared" si="6"/>
        <v>0</v>
      </c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</row>
    <row r="52" spans="1:37" s="8" customFormat="1" ht="24.95" customHeight="1" x14ac:dyDescent="0.2">
      <c r="A52" s="4" t="s">
        <v>59</v>
      </c>
      <c r="B52" s="10" t="s">
        <v>17</v>
      </c>
      <c r="C52" s="7" t="s">
        <v>158</v>
      </c>
      <c r="D52" s="11">
        <v>2012.84</v>
      </c>
      <c r="E52" s="15">
        <v>105.94</v>
      </c>
      <c r="F52" s="12"/>
      <c r="G52" s="13"/>
      <c r="H52" s="12"/>
      <c r="I52" s="12"/>
      <c r="J52" s="28">
        <f t="shared" si="7"/>
        <v>2118.7799999999997</v>
      </c>
      <c r="K52" s="16">
        <v>42139</v>
      </c>
      <c r="L52" s="24">
        <v>42169</v>
      </c>
      <c r="M52" s="32"/>
      <c r="N52" s="32"/>
      <c r="O52" s="32"/>
      <c r="P52" s="32">
        <v>2012.84</v>
      </c>
      <c r="Q52" s="5">
        <f t="shared" si="1"/>
        <v>2012.84</v>
      </c>
      <c r="R52" s="5">
        <f t="shared" si="2"/>
        <v>2118.7799999999997</v>
      </c>
      <c r="S52" s="5">
        <f t="shared" si="3"/>
        <v>-105.93999999999983</v>
      </c>
      <c r="T52" s="6"/>
      <c r="U52" s="6"/>
      <c r="V52" s="31">
        <f t="shared" si="4"/>
        <v>2012.84</v>
      </c>
      <c r="W52" s="31">
        <f t="shared" si="5"/>
        <v>2012.84</v>
      </c>
      <c r="X52" s="31">
        <f t="shared" si="6"/>
        <v>0</v>
      </c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</row>
    <row r="53" spans="1:37" s="8" customFormat="1" ht="24.95" customHeight="1" x14ac:dyDescent="0.2">
      <c r="A53" s="4" t="s">
        <v>60</v>
      </c>
      <c r="B53" s="10" t="s">
        <v>17</v>
      </c>
      <c r="C53" s="7" t="s">
        <v>158</v>
      </c>
      <c r="D53" s="11">
        <v>2460.13</v>
      </c>
      <c r="E53" s="15">
        <v>129.49</v>
      </c>
      <c r="F53" s="12"/>
      <c r="G53" s="13"/>
      <c r="H53" s="12"/>
      <c r="I53" s="12"/>
      <c r="J53" s="28">
        <f t="shared" si="7"/>
        <v>2589.62</v>
      </c>
      <c r="K53" s="16">
        <v>42155</v>
      </c>
      <c r="L53" s="24">
        <v>42185</v>
      </c>
      <c r="M53" s="32"/>
      <c r="N53" s="32"/>
      <c r="O53" s="32"/>
      <c r="P53" s="32">
        <v>2460.13</v>
      </c>
      <c r="Q53" s="5">
        <f t="shared" si="1"/>
        <v>2460.13</v>
      </c>
      <c r="R53" s="5">
        <f t="shared" si="2"/>
        <v>2589.62</v>
      </c>
      <c r="S53" s="5">
        <f t="shared" si="3"/>
        <v>-129.48999999999978</v>
      </c>
      <c r="T53" s="6"/>
      <c r="U53" s="6"/>
      <c r="V53" s="31">
        <f t="shared" si="4"/>
        <v>2460.13</v>
      </c>
      <c r="W53" s="31">
        <f t="shared" si="5"/>
        <v>2460.13</v>
      </c>
      <c r="X53" s="31">
        <f t="shared" si="6"/>
        <v>0</v>
      </c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</row>
    <row r="54" spans="1:37" s="8" customFormat="1" ht="24.95" customHeight="1" x14ac:dyDescent="0.2">
      <c r="A54" s="4" t="s">
        <v>61</v>
      </c>
      <c r="B54" s="10" t="s">
        <v>17</v>
      </c>
      <c r="C54" s="7" t="s">
        <v>158</v>
      </c>
      <c r="D54" s="11">
        <v>2236.4899999999998</v>
      </c>
      <c r="E54" s="15">
        <v>117.71</v>
      </c>
      <c r="F54" s="12"/>
      <c r="G54" s="13"/>
      <c r="H54" s="12"/>
      <c r="I54" s="12"/>
      <c r="J54" s="28">
        <f t="shared" si="7"/>
        <v>2354.1999999999998</v>
      </c>
      <c r="K54" s="16">
        <v>42170</v>
      </c>
      <c r="L54" s="24">
        <v>42200</v>
      </c>
      <c r="M54" s="32"/>
      <c r="N54" s="32"/>
      <c r="O54" s="32"/>
      <c r="P54" s="32">
        <v>2236.4899999999998</v>
      </c>
      <c r="Q54" s="5">
        <f t="shared" si="1"/>
        <v>2236.4899999999998</v>
      </c>
      <c r="R54" s="5">
        <f t="shared" si="2"/>
        <v>2354.1999999999998</v>
      </c>
      <c r="S54" s="5">
        <f t="shared" si="3"/>
        <v>-117.71000000000004</v>
      </c>
      <c r="T54" s="6"/>
      <c r="U54" s="6"/>
      <c r="V54" s="31">
        <f t="shared" si="4"/>
        <v>2236.4899999999998</v>
      </c>
      <c r="W54" s="31">
        <f t="shared" si="5"/>
        <v>2236.4899999999998</v>
      </c>
      <c r="X54" s="31">
        <f t="shared" si="6"/>
        <v>0</v>
      </c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</row>
    <row r="55" spans="1:37" s="8" customFormat="1" ht="24.95" customHeight="1" x14ac:dyDescent="0.2">
      <c r="A55" s="4" t="s">
        <v>62</v>
      </c>
      <c r="B55" s="10" t="s">
        <v>17</v>
      </c>
      <c r="C55" s="7" t="s">
        <v>158</v>
      </c>
      <c r="D55" s="11">
        <v>2683.78</v>
      </c>
      <c r="E55" s="15">
        <v>141.26</v>
      </c>
      <c r="F55" s="12"/>
      <c r="G55" s="13"/>
      <c r="H55" s="12"/>
      <c r="I55" s="12"/>
      <c r="J55" s="28">
        <f t="shared" si="7"/>
        <v>2825.04</v>
      </c>
      <c r="K55" s="16">
        <v>42185</v>
      </c>
      <c r="L55" s="24">
        <v>42215</v>
      </c>
      <c r="M55" s="32"/>
      <c r="N55" s="32"/>
      <c r="O55" s="32"/>
      <c r="P55" s="32">
        <v>2683.78</v>
      </c>
      <c r="Q55" s="5">
        <f t="shared" si="1"/>
        <v>2683.78</v>
      </c>
      <c r="R55" s="5">
        <f t="shared" si="2"/>
        <v>2825.04</v>
      </c>
      <c r="S55" s="5">
        <f t="shared" si="3"/>
        <v>-141.25999999999976</v>
      </c>
      <c r="T55" s="6"/>
      <c r="U55" s="6"/>
      <c r="V55" s="31">
        <f t="shared" si="4"/>
        <v>2683.78</v>
      </c>
      <c r="W55" s="31">
        <f t="shared" si="5"/>
        <v>2683.78</v>
      </c>
      <c r="X55" s="31">
        <f t="shared" si="6"/>
        <v>0</v>
      </c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</row>
    <row r="56" spans="1:37" s="8" customFormat="1" ht="24.95" customHeight="1" x14ac:dyDescent="0.2">
      <c r="A56" s="4" t="s">
        <v>63</v>
      </c>
      <c r="B56" s="10" t="s">
        <v>17</v>
      </c>
      <c r="C56" s="7" t="s">
        <v>158</v>
      </c>
      <c r="D56" s="11">
        <v>6587.9</v>
      </c>
      <c r="E56" s="15">
        <v>291.5</v>
      </c>
      <c r="F56" s="12"/>
      <c r="G56" s="13"/>
      <c r="H56" s="12"/>
      <c r="I56" s="12"/>
      <c r="J56" s="28">
        <f t="shared" si="7"/>
        <v>6879.4</v>
      </c>
      <c r="K56" s="16">
        <v>42185</v>
      </c>
      <c r="L56" s="24">
        <v>42215</v>
      </c>
      <c r="M56" s="32"/>
      <c r="N56" s="32"/>
      <c r="O56" s="32"/>
      <c r="P56" s="32">
        <v>6587.9</v>
      </c>
      <c r="Q56" s="5">
        <f t="shared" si="1"/>
        <v>6587.9</v>
      </c>
      <c r="R56" s="5">
        <f t="shared" si="2"/>
        <v>6879.4</v>
      </c>
      <c r="S56" s="5">
        <f t="shared" si="3"/>
        <v>-291.5</v>
      </c>
      <c r="T56" s="6"/>
      <c r="U56" s="6"/>
      <c r="V56" s="31">
        <f t="shared" si="4"/>
        <v>6587.9</v>
      </c>
      <c r="W56" s="31">
        <f t="shared" si="5"/>
        <v>6587.9</v>
      </c>
      <c r="X56" s="31">
        <f t="shared" si="6"/>
        <v>0</v>
      </c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</row>
    <row r="57" spans="1:37" s="8" customFormat="1" ht="24.95" customHeight="1" x14ac:dyDescent="0.2">
      <c r="A57" s="4" t="s">
        <v>64</v>
      </c>
      <c r="B57" s="10" t="s">
        <v>17</v>
      </c>
      <c r="C57" s="7" t="s">
        <v>158</v>
      </c>
      <c r="D57" s="11">
        <v>2542.87</v>
      </c>
      <c r="E57" s="15">
        <v>133.63999999999999</v>
      </c>
      <c r="F57" s="12"/>
      <c r="G57" s="13"/>
      <c r="H57" s="12"/>
      <c r="I57" s="12"/>
      <c r="J57" s="28">
        <f t="shared" si="7"/>
        <v>2676.5099999999998</v>
      </c>
      <c r="K57" s="16">
        <v>42200</v>
      </c>
      <c r="L57" s="24">
        <v>42230</v>
      </c>
      <c r="M57" s="32"/>
      <c r="N57" s="32"/>
      <c r="O57" s="32"/>
      <c r="P57" s="32">
        <v>2542.87</v>
      </c>
      <c r="Q57" s="5">
        <f t="shared" si="1"/>
        <v>2542.87</v>
      </c>
      <c r="R57" s="5">
        <f t="shared" si="2"/>
        <v>2676.5099999999998</v>
      </c>
      <c r="S57" s="5">
        <f t="shared" si="3"/>
        <v>-133.63999999999987</v>
      </c>
      <c r="T57" s="6"/>
      <c r="U57" s="6"/>
      <c r="V57" s="31">
        <f t="shared" si="4"/>
        <v>2542.87</v>
      </c>
      <c r="W57" s="31">
        <f t="shared" si="5"/>
        <v>2542.87</v>
      </c>
      <c r="X57" s="31">
        <f t="shared" si="6"/>
        <v>0</v>
      </c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</row>
    <row r="58" spans="1:37" s="8" customFormat="1" ht="24.95" customHeight="1" x14ac:dyDescent="0.2">
      <c r="A58" s="4" t="s">
        <v>65</v>
      </c>
      <c r="B58" s="10" t="s">
        <v>17</v>
      </c>
      <c r="C58" s="7" t="s">
        <v>158</v>
      </c>
      <c r="D58" s="11">
        <v>2236.4899999999998</v>
      </c>
      <c r="E58" s="15">
        <v>117.71</v>
      </c>
      <c r="F58" s="12"/>
      <c r="G58" s="13"/>
      <c r="H58" s="12"/>
      <c r="I58" s="12"/>
      <c r="J58" s="28">
        <f t="shared" si="7"/>
        <v>2354.1999999999998</v>
      </c>
      <c r="K58" s="17">
        <v>42325</v>
      </c>
      <c r="L58" s="25">
        <v>42355</v>
      </c>
      <c r="M58" s="32"/>
      <c r="N58" s="32"/>
      <c r="O58" s="32"/>
      <c r="P58" s="32">
        <v>2236.4899999999998</v>
      </c>
      <c r="Q58" s="5">
        <f t="shared" si="1"/>
        <v>2236.4899999999998</v>
      </c>
      <c r="R58" s="5">
        <f t="shared" si="2"/>
        <v>2354.1999999999998</v>
      </c>
      <c r="S58" s="5">
        <f t="shared" si="3"/>
        <v>-117.71000000000004</v>
      </c>
      <c r="T58" s="6"/>
      <c r="U58" s="6"/>
      <c r="V58" s="31">
        <f t="shared" si="4"/>
        <v>2236.4899999999998</v>
      </c>
      <c r="W58" s="31">
        <f t="shared" si="5"/>
        <v>2236.4899999999998</v>
      </c>
      <c r="X58" s="31">
        <f t="shared" si="6"/>
        <v>0</v>
      </c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</row>
    <row r="59" spans="1:37" s="8" customFormat="1" ht="24.95" customHeight="1" x14ac:dyDescent="0.2">
      <c r="A59" s="4" t="s">
        <v>66</v>
      </c>
      <c r="B59" s="10" t="s">
        <v>17</v>
      </c>
      <c r="C59" s="7" t="s">
        <v>158</v>
      </c>
      <c r="D59" s="11">
        <v>2236.4899999999998</v>
      </c>
      <c r="E59" s="15">
        <v>117.71</v>
      </c>
      <c r="F59" s="12"/>
      <c r="G59" s="13"/>
      <c r="H59" s="12"/>
      <c r="I59" s="12"/>
      <c r="J59" s="28">
        <f t="shared" si="7"/>
        <v>2354.1999999999998</v>
      </c>
      <c r="K59" s="17">
        <v>42325</v>
      </c>
      <c r="L59" s="25">
        <v>42355</v>
      </c>
      <c r="M59" s="32"/>
      <c r="N59" s="32"/>
      <c r="O59" s="32"/>
      <c r="P59" s="32">
        <v>2236.4899999999998</v>
      </c>
      <c r="Q59" s="5">
        <f t="shared" si="1"/>
        <v>2236.4899999999998</v>
      </c>
      <c r="R59" s="5">
        <f t="shared" si="2"/>
        <v>2354.1999999999998</v>
      </c>
      <c r="S59" s="5">
        <f t="shared" si="3"/>
        <v>-117.71000000000004</v>
      </c>
      <c r="T59" s="6"/>
      <c r="U59" s="6"/>
      <c r="V59" s="31">
        <f t="shared" si="4"/>
        <v>2236.4899999999998</v>
      </c>
      <c r="W59" s="31">
        <f t="shared" si="5"/>
        <v>2236.4899999999998</v>
      </c>
      <c r="X59" s="31">
        <f t="shared" si="6"/>
        <v>0</v>
      </c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</row>
    <row r="60" spans="1:37" s="8" customFormat="1" ht="12.75" customHeight="1" x14ac:dyDescent="0.2">
      <c r="A60" s="4" t="s">
        <v>89</v>
      </c>
      <c r="B60" s="10" t="s">
        <v>88</v>
      </c>
      <c r="C60" s="7" t="s">
        <v>90</v>
      </c>
      <c r="D60" s="11">
        <v>4876.1000000000004</v>
      </c>
      <c r="E60" s="11">
        <v>240.9</v>
      </c>
      <c r="F60" s="12"/>
      <c r="G60" s="13"/>
      <c r="H60" s="12"/>
      <c r="I60" s="12"/>
      <c r="J60" s="28">
        <f t="shared" si="7"/>
        <v>5117</v>
      </c>
      <c r="K60" s="17">
        <v>43087</v>
      </c>
      <c r="L60" s="25">
        <v>43087</v>
      </c>
      <c r="M60" s="32">
        <v>4876.1000000000004</v>
      </c>
      <c r="N60" s="32"/>
      <c r="O60" s="32"/>
      <c r="P60" s="32"/>
      <c r="Q60" s="5"/>
      <c r="R60" s="5"/>
      <c r="S60" s="5"/>
      <c r="T60" s="6"/>
      <c r="U60" s="6"/>
      <c r="V60" s="31">
        <f t="shared" si="4"/>
        <v>4876.1000000000004</v>
      </c>
      <c r="W60" s="31">
        <f t="shared" si="5"/>
        <v>4876.1000000000004</v>
      </c>
      <c r="X60" s="31">
        <f t="shared" si="6"/>
        <v>0</v>
      </c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</row>
    <row r="61" spans="1:37" s="8" customFormat="1" ht="25.5" customHeight="1" x14ac:dyDescent="0.2">
      <c r="A61" s="4" t="s">
        <v>92</v>
      </c>
      <c r="B61" s="7" t="s">
        <v>91</v>
      </c>
      <c r="C61" s="7" t="s">
        <v>160</v>
      </c>
      <c r="D61" s="11">
        <v>454940.18</v>
      </c>
      <c r="E61" s="11">
        <v>20130</v>
      </c>
      <c r="F61" s="12"/>
      <c r="G61" s="13"/>
      <c r="H61" s="12"/>
      <c r="I61" s="12"/>
      <c r="J61" s="28">
        <f t="shared" ref="J61:J66" si="8">+D61+E61+F61+G61+H61+I61</f>
        <v>475070.18</v>
      </c>
      <c r="K61" s="14">
        <v>43073</v>
      </c>
      <c r="L61" s="23">
        <v>43073</v>
      </c>
      <c r="M61" s="32">
        <v>454940.18</v>
      </c>
      <c r="N61" s="32"/>
      <c r="O61" s="32"/>
      <c r="P61" s="32"/>
      <c r="Q61" s="5"/>
      <c r="R61" s="5">
        <f t="shared" ref="R61:R66" si="9">+J61</f>
        <v>475070.18</v>
      </c>
      <c r="S61" s="5"/>
      <c r="T61" s="6"/>
      <c r="U61" s="6"/>
      <c r="V61" s="31">
        <f t="shared" si="4"/>
        <v>454940.18</v>
      </c>
      <c r="W61" s="31">
        <f t="shared" si="5"/>
        <v>454940.18</v>
      </c>
      <c r="X61" s="31">
        <f t="shared" si="6"/>
        <v>0</v>
      </c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</row>
    <row r="62" spans="1:37" s="8" customFormat="1" ht="38.25" customHeight="1" x14ac:dyDescent="0.2">
      <c r="A62" s="4" t="s">
        <v>92</v>
      </c>
      <c r="B62" s="7" t="s">
        <v>91</v>
      </c>
      <c r="C62" s="7" t="s">
        <v>161</v>
      </c>
      <c r="D62" s="11">
        <v>699.92</v>
      </c>
      <c r="E62" s="11">
        <v>30.97</v>
      </c>
      <c r="F62" s="12"/>
      <c r="G62" s="13"/>
      <c r="H62" s="12"/>
      <c r="I62" s="12"/>
      <c r="J62" s="28">
        <f t="shared" si="8"/>
        <v>730.89</v>
      </c>
      <c r="K62" s="14">
        <v>43075</v>
      </c>
      <c r="L62" s="23">
        <v>43075</v>
      </c>
      <c r="M62" s="32">
        <v>699.92</v>
      </c>
      <c r="N62" s="32"/>
      <c r="O62" s="32"/>
      <c r="P62" s="32"/>
      <c r="Q62" s="5"/>
      <c r="R62" s="5">
        <f t="shared" si="9"/>
        <v>730.89</v>
      </c>
      <c r="S62" s="5"/>
      <c r="T62" s="6"/>
      <c r="U62" s="6"/>
      <c r="V62" s="31">
        <f t="shared" si="4"/>
        <v>699.92</v>
      </c>
      <c r="W62" s="31">
        <f t="shared" si="5"/>
        <v>699.92</v>
      </c>
      <c r="X62" s="31">
        <f t="shared" si="6"/>
        <v>0</v>
      </c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</row>
    <row r="63" spans="1:37" s="8" customFormat="1" ht="34.5" customHeight="1" x14ac:dyDescent="0.2">
      <c r="A63" s="4" t="s">
        <v>152</v>
      </c>
      <c r="B63" s="10" t="s">
        <v>151</v>
      </c>
      <c r="C63" s="7" t="s">
        <v>149</v>
      </c>
      <c r="D63" s="11">
        <v>800</v>
      </c>
      <c r="E63" s="11"/>
      <c r="F63" s="12"/>
      <c r="G63" s="13"/>
      <c r="H63" s="12"/>
      <c r="I63" s="12"/>
      <c r="J63" s="28">
        <f t="shared" si="8"/>
        <v>800</v>
      </c>
      <c r="K63" s="18">
        <v>43089</v>
      </c>
      <c r="L63" s="26">
        <v>43089</v>
      </c>
      <c r="M63" s="32">
        <v>800</v>
      </c>
      <c r="N63" s="32"/>
      <c r="O63" s="32"/>
      <c r="P63" s="32"/>
      <c r="Q63" s="5"/>
      <c r="R63" s="5"/>
      <c r="S63" s="5"/>
      <c r="T63" s="6"/>
      <c r="U63" s="6"/>
      <c r="V63" s="31">
        <f t="shared" si="4"/>
        <v>800</v>
      </c>
      <c r="W63" s="31">
        <f t="shared" si="5"/>
        <v>800</v>
      </c>
      <c r="X63" s="31">
        <f t="shared" si="6"/>
        <v>0</v>
      </c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</row>
    <row r="64" spans="1:37" s="8" customFormat="1" ht="33.75" customHeight="1" x14ac:dyDescent="0.2">
      <c r="A64" s="4" t="s">
        <v>154</v>
      </c>
      <c r="B64" s="7" t="s">
        <v>69</v>
      </c>
      <c r="C64" s="10" t="s">
        <v>162</v>
      </c>
      <c r="D64" s="11">
        <v>476460.95</v>
      </c>
      <c r="E64" s="11">
        <v>21082.35</v>
      </c>
      <c r="F64" s="12"/>
      <c r="G64" s="13"/>
      <c r="H64" s="12"/>
      <c r="I64" s="12"/>
      <c r="J64" s="28">
        <f t="shared" si="8"/>
        <v>497543.3</v>
      </c>
      <c r="K64" s="17">
        <v>43073</v>
      </c>
      <c r="L64" s="25">
        <v>43073</v>
      </c>
      <c r="M64" s="32">
        <v>476460.95</v>
      </c>
      <c r="N64" s="32"/>
      <c r="O64" s="32"/>
      <c r="P64" s="32"/>
      <c r="Q64" s="5"/>
      <c r="R64" s="5">
        <f t="shared" si="9"/>
        <v>497543.3</v>
      </c>
      <c r="S64" s="5"/>
      <c r="T64" s="6"/>
      <c r="U64" s="6"/>
      <c r="V64" s="31">
        <f t="shared" si="4"/>
        <v>476460.95</v>
      </c>
      <c r="W64" s="31">
        <f t="shared" si="5"/>
        <v>476460.95</v>
      </c>
      <c r="X64" s="31">
        <f t="shared" si="6"/>
        <v>0</v>
      </c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</row>
    <row r="65" spans="1:37" s="8" customFormat="1" ht="30.75" customHeight="1" x14ac:dyDescent="0.2">
      <c r="A65" s="4" t="s">
        <v>94</v>
      </c>
      <c r="B65" s="7" t="s">
        <v>156</v>
      </c>
      <c r="C65" s="7" t="s">
        <v>163</v>
      </c>
      <c r="D65" s="11">
        <v>6555</v>
      </c>
      <c r="E65" s="11">
        <v>345</v>
      </c>
      <c r="F65" s="12"/>
      <c r="G65" s="13"/>
      <c r="H65" s="12"/>
      <c r="I65" s="12"/>
      <c r="J65" s="28">
        <f t="shared" si="8"/>
        <v>6900</v>
      </c>
      <c r="K65" s="17">
        <v>43080</v>
      </c>
      <c r="L65" s="25">
        <v>43080</v>
      </c>
      <c r="M65" s="32">
        <v>6555</v>
      </c>
      <c r="N65" s="32"/>
      <c r="O65" s="32"/>
      <c r="P65" s="32"/>
      <c r="Q65" s="5"/>
      <c r="R65" s="5"/>
      <c r="S65" s="5"/>
      <c r="T65" s="6"/>
      <c r="U65" s="6"/>
      <c r="V65" s="31">
        <f t="shared" si="4"/>
        <v>6555</v>
      </c>
      <c r="W65" s="31">
        <f t="shared" si="5"/>
        <v>6555</v>
      </c>
      <c r="X65" s="31">
        <f t="shared" si="6"/>
        <v>0</v>
      </c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</row>
    <row r="66" spans="1:37" s="8" customFormat="1" ht="30.75" customHeight="1" x14ac:dyDescent="0.2">
      <c r="A66" s="4" t="s">
        <v>130</v>
      </c>
      <c r="B66" s="7" t="s">
        <v>129</v>
      </c>
      <c r="C66" s="7" t="s">
        <v>165</v>
      </c>
      <c r="D66" s="11">
        <v>1800</v>
      </c>
      <c r="E66" s="11"/>
      <c r="F66" s="12"/>
      <c r="G66" s="13"/>
      <c r="H66" s="12"/>
      <c r="I66" s="12"/>
      <c r="J66" s="28">
        <f t="shared" si="8"/>
        <v>1800</v>
      </c>
      <c r="K66" s="17">
        <v>43089</v>
      </c>
      <c r="L66" s="25">
        <v>43089</v>
      </c>
      <c r="M66" s="32">
        <v>1800</v>
      </c>
      <c r="N66" s="32"/>
      <c r="O66" s="32"/>
      <c r="P66" s="32"/>
      <c r="Q66" s="5"/>
      <c r="R66" s="5">
        <f t="shared" si="9"/>
        <v>1800</v>
      </c>
      <c r="S66" s="5"/>
      <c r="T66" s="6"/>
      <c r="U66" s="6"/>
      <c r="V66" s="31">
        <f t="shared" si="4"/>
        <v>1800</v>
      </c>
      <c r="W66" s="31">
        <f t="shared" si="5"/>
        <v>1800</v>
      </c>
      <c r="X66" s="31">
        <f t="shared" si="6"/>
        <v>0</v>
      </c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</row>
    <row r="67" spans="1:37" s="8" customFormat="1" ht="12.75" customHeight="1" x14ac:dyDescent="0.2">
      <c r="A67" s="4" t="s">
        <v>96</v>
      </c>
      <c r="B67" s="7" t="s">
        <v>95</v>
      </c>
      <c r="C67" s="7" t="s">
        <v>164</v>
      </c>
      <c r="D67" s="11">
        <v>166253.5</v>
      </c>
      <c r="E67" s="11">
        <v>7462.5</v>
      </c>
      <c r="F67" s="12"/>
      <c r="G67" s="13"/>
      <c r="H67" s="12"/>
      <c r="I67" s="12"/>
      <c r="J67" s="28">
        <f t="shared" ref="J67:J72" si="10">+D67+E67+F67+G67+H67+I67</f>
        <v>173716</v>
      </c>
      <c r="K67" s="14">
        <v>43069</v>
      </c>
      <c r="L67" s="23">
        <v>43069</v>
      </c>
      <c r="M67" s="32"/>
      <c r="N67" s="32">
        <v>166253.29999999999</v>
      </c>
      <c r="O67" s="32"/>
      <c r="P67" s="32"/>
      <c r="Q67" s="5"/>
      <c r="R67" s="5"/>
      <c r="S67" s="5"/>
      <c r="T67" s="6"/>
      <c r="U67" s="6"/>
      <c r="V67" s="31">
        <f t="shared" si="4"/>
        <v>166253.29999999999</v>
      </c>
      <c r="W67" s="31">
        <f t="shared" si="5"/>
        <v>166253.5</v>
      </c>
      <c r="X67" s="31">
        <f t="shared" si="6"/>
        <v>-0.20000000001164153</v>
      </c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</row>
    <row r="68" spans="1:37" s="8" customFormat="1" ht="12.75" customHeight="1" x14ac:dyDescent="0.2">
      <c r="A68" s="4" t="s">
        <v>97</v>
      </c>
      <c r="B68" s="7" t="s">
        <v>95</v>
      </c>
      <c r="C68" s="7" t="s">
        <v>153</v>
      </c>
      <c r="D68" s="11">
        <v>8473.59</v>
      </c>
      <c r="E68" s="11">
        <v>374.94</v>
      </c>
      <c r="F68" s="12"/>
      <c r="G68" s="13"/>
      <c r="H68" s="12"/>
      <c r="I68" s="12"/>
      <c r="J68" s="28">
        <f t="shared" si="10"/>
        <v>8848.5300000000007</v>
      </c>
      <c r="K68" s="14">
        <v>43073</v>
      </c>
      <c r="L68" s="23">
        <v>43073</v>
      </c>
      <c r="M68" s="32">
        <v>8473.59</v>
      </c>
      <c r="N68" s="32"/>
      <c r="O68" s="32"/>
      <c r="P68" s="32"/>
      <c r="Q68" s="5"/>
      <c r="R68" s="5"/>
      <c r="S68" s="5"/>
      <c r="T68" s="6"/>
      <c r="U68" s="6"/>
      <c r="V68" s="31">
        <f t="shared" si="4"/>
        <v>8473.59</v>
      </c>
      <c r="W68" s="31">
        <f t="shared" si="5"/>
        <v>8473.59</v>
      </c>
      <c r="X68" s="31">
        <f t="shared" si="6"/>
        <v>0</v>
      </c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</row>
    <row r="69" spans="1:37" s="8" customFormat="1" ht="12.75" customHeight="1" x14ac:dyDescent="0.2">
      <c r="A69" s="4" t="s">
        <v>126</v>
      </c>
      <c r="B69" s="7" t="s">
        <v>125</v>
      </c>
      <c r="C69" s="7" t="s">
        <v>165</v>
      </c>
      <c r="D69" s="11">
        <v>1800</v>
      </c>
      <c r="E69" s="11"/>
      <c r="F69" s="12"/>
      <c r="G69" s="13"/>
      <c r="H69" s="12"/>
      <c r="I69" s="12"/>
      <c r="J69" s="28">
        <f t="shared" si="10"/>
        <v>1800</v>
      </c>
      <c r="K69" s="18">
        <v>43089</v>
      </c>
      <c r="L69" s="26">
        <v>43089</v>
      </c>
      <c r="M69" s="32">
        <v>1800</v>
      </c>
      <c r="N69" s="32"/>
      <c r="O69" s="32"/>
      <c r="P69" s="32"/>
      <c r="Q69" s="5"/>
      <c r="R69" s="5"/>
      <c r="S69" s="5"/>
      <c r="T69" s="6"/>
      <c r="U69" s="6"/>
      <c r="V69" s="31">
        <f t="shared" si="4"/>
        <v>1800</v>
      </c>
      <c r="W69" s="31">
        <f t="shared" si="5"/>
        <v>1800</v>
      </c>
      <c r="X69" s="31">
        <f t="shared" si="6"/>
        <v>0</v>
      </c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</row>
    <row r="70" spans="1:37" s="8" customFormat="1" ht="12.75" customHeight="1" x14ac:dyDescent="0.2">
      <c r="A70" s="4" t="s">
        <v>99</v>
      </c>
      <c r="B70" s="7" t="s">
        <v>98</v>
      </c>
      <c r="C70" s="7" t="s">
        <v>166</v>
      </c>
      <c r="D70" s="11">
        <v>1200</v>
      </c>
      <c r="E70" s="11"/>
      <c r="F70" s="12"/>
      <c r="G70" s="13"/>
      <c r="H70" s="12"/>
      <c r="I70" s="12"/>
      <c r="J70" s="28">
        <f t="shared" si="10"/>
        <v>1200</v>
      </c>
      <c r="K70" s="18">
        <v>43080</v>
      </c>
      <c r="L70" s="26">
        <v>43080</v>
      </c>
      <c r="M70" s="32">
        <v>1200</v>
      </c>
      <c r="N70" s="32"/>
      <c r="O70" s="32"/>
      <c r="P70" s="32"/>
      <c r="Q70" s="5"/>
      <c r="R70" s="5"/>
      <c r="S70" s="5"/>
      <c r="T70" s="6"/>
      <c r="U70" s="6"/>
      <c r="V70" s="31">
        <f t="shared" si="4"/>
        <v>1200</v>
      </c>
      <c r="W70" s="31">
        <f t="shared" si="5"/>
        <v>1200</v>
      </c>
      <c r="X70" s="31">
        <f t="shared" si="6"/>
        <v>0</v>
      </c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</row>
    <row r="71" spans="1:37" s="8" customFormat="1" ht="12.75" customHeight="1" x14ac:dyDescent="0.2">
      <c r="A71" s="4" t="s">
        <v>128</v>
      </c>
      <c r="B71" s="7" t="s">
        <v>127</v>
      </c>
      <c r="C71" s="7" t="s">
        <v>165</v>
      </c>
      <c r="D71" s="11">
        <v>1800</v>
      </c>
      <c r="E71" s="11"/>
      <c r="F71" s="12"/>
      <c r="G71" s="13"/>
      <c r="H71" s="12"/>
      <c r="I71" s="12"/>
      <c r="J71" s="28">
        <f t="shared" si="10"/>
        <v>1800</v>
      </c>
      <c r="K71" s="18">
        <v>43089</v>
      </c>
      <c r="L71" s="26">
        <v>43089</v>
      </c>
      <c r="M71" s="32">
        <v>1800</v>
      </c>
      <c r="N71" s="32"/>
      <c r="O71" s="32"/>
      <c r="P71" s="32"/>
      <c r="Q71" s="5"/>
      <c r="R71" s="5"/>
      <c r="S71" s="5"/>
      <c r="T71" s="6"/>
      <c r="U71" s="6"/>
      <c r="V71" s="31">
        <f t="shared" si="4"/>
        <v>1800</v>
      </c>
      <c r="W71" s="31">
        <f t="shared" si="5"/>
        <v>1800</v>
      </c>
      <c r="X71" s="31">
        <f t="shared" si="6"/>
        <v>0</v>
      </c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</row>
    <row r="72" spans="1:37" s="8" customFormat="1" ht="12.75" customHeight="1" x14ac:dyDescent="0.2">
      <c r="A72" s="4" t="s">
        <v>148</v>
      </c>
      <c r="B72" s="7" t="s">
        <v>72</v>
      </c>
      <c r="C72" s="7" t="s">
        <v>149</v>
      </c>
      <c r="D72" s="11">
        <v>800</v>
      </c>
      <c r="E72" s="11"/>
      <c r="F72" s="12"/>
      <c r="G72" s="13"/>
      <c r="H72" s="12"/>
      <c r="I72" s="12"/>
      <c r="J72" s="28">
        <f t="shared" si="10"/>
        <v>800</v>
      </c>
      <c r="K72" s="17">
        <v>43089</v>
      </c>
      <c r="L72" s="25" t="s">
        <v>172</v>
      </c>
      <c r="M72" s="32">
        <v>800</v>
      </c>
      <c r="N72" s="32"/>
      <c r="O72" s="32"/>
      <c r="P72" s="32"/>
      <c r="Q72" s="5"/>
      <c r="R72" s="5"/>
      <c r="S72" s="5"/>
      <c r="T72" s="6"/>
      <c r="U72" s="6"/>
      <c r="V72" s="31">
        <f t="shared" si="4"/>
        <v>800</v>
      </c>
      <c r="W72" s="31">
        <f t="shared" si="5"/>
        <v>800</v>
      </c>
      <c r="X72" s="31">
        <f t="shared" si="6"/>
        <v>0</v>
      </c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</row>
    <row r="73" spans="1:37" s="8" customFormat="1" ht="12.75" customHeight="1" x14ac:dyDescent="0.2">
      <c r="A73" s="4" t="s">
        <v>101</v>
      </c>
      <c r="B73" s="10" t="s">
        <v>100</v>
      </c>
      <c r="C73" s="7" t="s">
        <v>102</v>
      </c>
      <c r="D73" s="11">
        <v>57203.39</v>
      </c>
      <c r="E73" s="11"/>
      <c r="F73" s="13">
        <v>6355.93</v>
      </c>
      <c r="G73" s="13">
        <v>11440.68</v>
      </c>
      <c r="H73" s="12"/>
      <c r="I73" s="12"/>
      <c r="J73" s="28">
        <f t="shared" ref="J73:J86" si="11">+D73+E73+F73+G73+H73+I73</f>
        <v>75000</v>
      </c>
      <c r="K73" s="14">
        <v>43073</v>
      </c>
      <c r="L73" s="23">
        <v>43073</v>
      </c>
      <c r="M73" s="32">
        <v>57203.39</v>
      </c>
      <c r="N73" s="32"/>
      <c r="O73" s="32"/>
      <c r="P73" s="32"/>
      <c r="Q73" s="5"/>
      <c r="R73" s="5">
        <f t="shared" ref="R73:R99" si="12">+J73</f>
        <v>75000</v>
      </c>
      <c r="S73" s="5"/>
      <c r="T73" s="6"/>
      <c r="U73" s="6"/>
      <c r="V73" s="31">
        <f t="shared" si="4"/>
        <v>57203.39</v>
      </c>
      <c r="W73" s="31">
        <f t="shared" si="5"/>
        <v>57203.39</v>
      </c>
      <c r="X73" s="31">
        <f t="shared" si="6"/>
        <v>0</v>
      </c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</row>
    <row r="74" spans="1:37" s="8" customFormat="1" ht="12.75" customHeight="1" x14ac:dyDescent="0.2">
      <c r="A74" s="4" t="s">
        <v>139</v>
      </c>
      <c r="B74" s="10" t="s">
        <v>138</v>
      </c>
      <c r="C74" s="7" t="s">
        <v>137</v>
      </c>
      <c r="D74" s="11">
        <v>1000</v>
      </c>
      <c r="E74" s="11"/>
      <c r="F74" s="12"/>
      <c r="G74" s="13"/>
      <c r="H74" s="12"/>
      <c r="I74" s="12"/>
      <c r="J74" s="28">
        <f t="shared" si="11"/>
        <v>1000</v>
      </c>
      <c r="K74" s="14">
        <v>43090</v>
      </c>
      <c r="L74" s="23">
        <v>43090</v>
      </c>
      <c r="M74" s="32">
        <v>1000</v>
      </c>
      <c r="N74" s="32"/>
      <c r="O74" s="32"/>
      <c r="P74" s="32"/>
      <c r="Q74" s="5"/>
      <c r="R74" s="5">
        <f t="shared" si="12"/>
        <v>1000</v>
      </c>
      <c r="S74" s="5"/>
      <c r="T74" s="6"/>
      <c r="U74" s="6"/>
      <c r="V74" s="31">
        <f t="shared" ref="V74:V100" si="13">+M74+N74+O74+P74</f>
        <v>1000</v>
      </c>
      <c r="W74" s="31">
        <f t="shared" ref="W74:W100" si="14">+D74</f>
        <v>1000</v>
      </c>
      <c r="X74" s="31">
        <f t="shared" ref="X74:X100" si="15">+V74-W74</f>
        <v>0</v>
      </c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</row>
    <row r="75" spans="1:37" s="8" customFormat="1" ht="12.75" customHeight="1" x14ac:dyDescent="0.2">
      <c r="A75" s="4" t="s">
        <v>147</v>
      </c>
      <c r="B75" s="10" t="s">
        <v>138</v>
      </c>
      <c r="C75" s="7" t="s">
        <v>67</v>
      </c>
      <c r="D75" s="11">
        <v>750</v>
      </c>
      <c r="E75" s="11"/>
      <c r="F75" s="12"/>
      <c r="G75" s="13"/>
      <c r="H75" s="12"/>
      <c r="I75" s="12"/>
      <c r="J75" s="28">
        <f t="shared" si="11"/>
        <v>750</v>
      </c>
      <c r="K75" s="14">
        <v>43090</v>
      </c>
      <c r="L75" s="23">
        <v>43090</v>
      </c>
      <c r="M75" s="32">
        <v>750</v>
      </c>
      <c r="N75" s="32"/>
      <c r="O75" s="32"/>
      <c r="P75" s="32"/>
      <c r="Q75" s="5"/>
      <c r="R75" s="5">
        <f t="shared" si="12"/>
        <v>750</v>
      </c>
      <c r="S75" s="5"/>
      <c r="T75" s="6"/>
      <c r="U75" s="6"/>
      <c r="V75" s="31">
        <f t="shared" si="13"/>
        <v>750</v>
      </c>
      <c r="W75" s="31">
        <f t="shared" si="14"/>
        <v>750</v>
      </c>
      <c r="X75" s="31">
        <f t="shared" si="15"/>
        <v>0</v>
      </c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</row>
    <row r="76" spans="1:37" s="8" customFormat="1" ht="12.75" customHeight="1" x14ac:dyDescent="0.2">
      <c r="A76" s="4" t="s">
        <v>73</v>
      </c>
      <c r="B76" s="7" t="s">
        <v>74</v>
      </c>
      <c r="C76" s="7" t="s">
        <v>167</v>
      </c>
      <c r="D76" s="11">
        <v>22600</v>
      </c>
      <c r="E76" s="11">
        <v>1000</v>
      </c>
      <c r="F76" s="13"/>
      <c r="G76" s="13">
        <v>1601.7</v>
      </c>
      <c r="H76" s="12"/>
      <c r="I76" s="12"/>
      <c r="J76" s="28">
        <f t="shared" si="11"/>
        <v>25201.7</v>
      </c>
      <c r="K76" s="16">
        <v>42062</v>
      </c>
      <c r="L76" s="24">
        <v>42092</v>
      </c>
      <c r="M76" s="32"/>
      <c r="N76" s="32"/>
      <c r="O76" s="32"/>
      <c r="P76" s="32">
        <v>22600</v>
      </c>
      <c r="Q76" s="5">
        <f t="shared" ref="Q76:Q99" si="16">+M76+N76+O76+P76</f>
        <v>22600</v>
      </c>
      <c r="R76" s="5">
        <f t="shared" si="12"/>
        <v>25201.7</v>
      </c>
      <c r="S76" s="5">
        <f t="shared" ref="S76:S99" si="17">+Q76-R76</f>
        <v>-2601.7000000000007</v>
      </c>
      <c r="T76" s="6"/>
      <c r="U76" s="6"/>
      <c r="V76" s="31">
        <f t="shared" si="13"/>
        <v>22600</v>
      </c>
      <c r="W76" s="31">
        <f t="shared" si="14"/>
        <v>22600</v>
      </c>
      <c r="X76" s="31">
        <f t="shared" si="15"/>
        <v>0</v>
      </c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</row>
    <row r="77" spans="1:37" s="8" customFormat="1" ht="12.75" customHeight="1" x14ac:dyDescent="0.2">
      <c r="A77" s="4" t="s">
        <v>75</v>
      </c>
      <c r="B77" s="7" t="s">
        <v>74</v>
      </c>
      <c r="C77" s="7" t="s">
        <v>168</v>
      </c>
      <c r="D77" s="11">
        <v>22600</v>
      </c>
      <c r="E77" s="11">
        <v>1000</v>
      </c>
      <c r="F77" s="12"/>
      <c r="G77" s="13">
        <v>1601.7</v>
      </c>
      <c r="H77" s="12"/>
      <c r="I77" s="12"/>
      <c r="J77" s="28">
        <f t="shared" si="11"/>
        <v>25201.7</v>
      </c>
      <c r="K77" s="16">
        <v>42108</v>
      </c>
      <c r="L77" s="24">
        <v>42138</v>
      </c>
      <c r="M77" s="32"/>
      <c r="N77" s="32"/>
      <c r="O77" s="32"/>
      <c r="P77" s="32">
        <v>22600</v>
      </c>
      <c r="Q77" s="5">
        <f t="shared" si="16"/>
        <v>22600</v>
      </c>
      <c r="R77" s="5">
        <f t="shared" si="12"/>
        <v>25201.7</v>
      </c>
      <c r="S77" s="5">
        <f t="shared" si="17"/>
        <v>-2601.7000000000007</v>
      </c>
      <c r="T77" s="6"/>
      <c r="U77" s="6"/>
      <c r="V77" s="31">
        <f t="shared" si="13"/>
        <v>22600</v>
      </c>
      <c r="W77" s="31">
        <f t="shared" si="14"/>
        <v>22600</v>
      </c>
      <c r="X77" s="31">
        <f t="shared" si="15"/>
        <v>0</v>
      </c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</row>
    <row r="78" spans="1:37" s="8" customFormat="1" ht="12.75" customHeight="1" x14ac:dyDescent="0.2">
      <c r="A78" s="4" t="s">
        <v>136</v>
      </c>
      <c r="B78" s="7" t="s">
        <v>76</v>
      </c>
      <c r="C78" s="7" t="s">
        <v>137</v>
      </c>
      <c r="D78" s="11">
        <v>1000</v>
      </c>
      <c r="E78" s="11"/>
      <c r="F78" s="12"/>
      <c r="G78" s="13"/>
      <c r="H78" s="12"/>
      <c r="I78" s="12"/>
      <c r="J78" s="28">
        <f t="shared" si="11"/>
        <v>1000</v>
      </c>
      <c r="K78" s="17">
        <v>43090</v>
      </c>
      <c r="L78" s="25">
        <v>43090</v>
      </c>
      <c r="M78" s="32">
        <v>1000</v>
      </c>
      <c r="N78" s="32"/>
      <c r="O78" s="32"/>
      <c r="P78" s="32"/>
      <c r="Q78" s="5"/>
      <c r="R78" s="5">
        <f t="shared" si="12"/>
        <v>1000</v>
      </c>
      <c r="S78" s="5"/>
      <c r="T78" s="6"/>
      <c r="U78" s="6"/>
      <c r="V78" s="31">
        <f t="shared" si="13"/>
        <v>1000</v>
      </c>
      <c r="W78" s="31">
        <f t="shared" si="14"/>
        <v>1000</v>
      </c>
      <c r="X78" s="31">
        <f t="shared" si="15"/>
        <v>0</v>
      </c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</row>
    <row r="79" spans="1:37" s="8" customFormat="1" ht="12.75" customHeight="1" x14ac:dyDescent="0.2">
      <c r="A79" s="4" t="s">
        <v>70</v>
      </c>
      <c r="B79" s="7" t="s">
        <v>103</v>
      </c>
      <c r="C79" s="7" t="s">
        <v>104</v>
      </c>
      <c r="D79" s="11">
        <v>2786.43</v>
      </c>
      <c r="E79" s="11">
        <v>129.49</v>
      </c>
      <c r="F79" s="12"/>
      <c r="G79" s="13">
        <v>139.84</v>
      </c>
      <c r="H79" s="12"/>
      <c r="I79" s="12"/>
      <c r="J79" s="28">
        <f t="shared" si="11"/>
        <v>3055.76</v>
      </c>
      <c r="K79" s="17">
        <v>43073</v>
      </c>
      <c r="L79" s="25">
        <v>43073</v>
      </c>
      <c r="M79" s="32">
        <v>2786.43</v>
      </c>
      <c r="N79" s="32"/>
      <c r="O79" s="32"/>
      <c r="P79" s="32"/>
      <c r="Q79" s="5"/>
      <c r="R79" s="5">
        <f t="shared" si="12"/>
        <v>3055.76</v>
      </c>
      <c r="S79" s="5"/>
      <c r="T79" s="6"/>
      <c r="U79" s="6"/>
      <c r="V79" s="31">
        <f t="shared" si="13"/>
        <v>2786.43</v>
      </c>
      <c r="W79" s="31">
        <f t="shared" si="14"/>
        <v>2786.43</v>
      </c>
      <c r="X79" s="31">
        <f t="shared" si="15"/>
        <v>0</v>
      </c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</row>
    <row r="80" spans="1:37" s="8" customFormat="1" ht="12.75" customHeight="1" x14ac:dyDescent="0.2">
      <c r="A80" s="4" t="s">
        <v>106</v>
      </c>
      <c r="B80" s="10" t="s">
        <v>105</v>
      </c>
      <c r="C80" s="7" t="s">
        <v>166</v>
      </c>
      <c r="D80" s="11">
        <v>1200</v>
      </c>
      <c r="E80" s="11"/>
      <c r="F80" s="13"/>
      <c r="G80" s="13"/>
      <c r="H80" s="12"/>
      <c r="I80" s="12"/>
      <c r="J80" s="28"/>
      <c r="K80" s="17">
        <v>43080</v>
      </c>
      <c r="L80" s="25">
        <v>43080</v>
      </c>
      <c r="M80" s="32">
        <v>1200</v>
      </c>
      <c r="N80" s="32"/>
      <c r="O80" s="32"/>
      <c r="P80" s="32"/>
      <c r="Q80" s="5"/>
      <c r="R80" s="5"/>
      <c r="S80" s="5"/>
      <c r="T80" s="6"/>
      <c r="U80" s="6"/>
      <c r="V80" s="31">
        <f t="shared" si="13"/>
        <v>1200</v>
      </c>
      <c r="W80" s="31">
        <f t="shared" si="14"/>
        <v>1200</v>
      </c>
      <c r="X80" s="31">
        <f t="shared" si="15"/>
        <v>0</v>
      </c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</row>
    <row r="81" spans="1:37" s="8" customFormat="1" ht="12.75" customHeight="1" x14ac:dyDescent="0.2">
      <c r="A81" s="4" t="s">
        <v>141</v>
      </c>
      <c r="B81" s="7" t="s">
        <v>140</v>
      </c>
      <c r="C81" s="7" t="s">
        <v>142</v>
      </c>
      <c r="D81" s="11">
        <v>1350</v>
      </c>
      <c r="E81" s="11"/>
      <c r="F81" s="13"/>
      <c r="G81" s="13"/>
      <c r="H81" s="12"/>
      <c r="I81" s="12"/>
      <c r="J81" s="28">
        <f t="shared" si="11"/>
        <v>1350</v>
      </c>
      <c r="K81" s="16">
        <v>43090</v>
      </c>
      <c r="L81" s="24">
        <v>43090</v>
      </c>
      <c r="M81" s="32">
        <v>1350</v>
      </c>
      <c r="N81" s="32"/>
      <c r="O81" s="32"/>
      <c r="P81" s="32"/>
      <c r="Q81" s="5"/>
      <c r="R81" s="5"/>
      <c r="S81" s="5"/>
      <c r="T81" s="6"/>
      <c r="U81" s="6"/>
      <c r="V81" s="31">
        <f t="shared" si="13"/>
        <v>1350</v>
      </c>
      <c r="W81" s="31">
        <f t="shared" si="14"/>
        <v>1350</v>
      </c>
      <c r="X81" s="31">
        <f t="shared" si="15"/>
        <v>0</v>
      </c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</row>
    <row r="82" spans="1:37" s="8" customFormat="1" ht="12.75" customHeight="1" x14ac:dyDescent="0.2">
      <c r="A82" s="4" t="s">
        <v>108</v>
      </c>
      <c r="B82" s="7" t="s">
        <v>107</v>
      </c>
      <c r="C82" s="7" t="s">
        <v>153</v>
      </c>
      <c r="D82" s="11">
        <v>17712.75</v>
      </c>
      <c r="E82" s="11">
        <v>783.75</v>
      </c>
      <c r="F82" s="13"/>
      <c r="G82" s="13"/>
      <c r="H82" s="12"/>
      <c r="I82" s="12"/>
      <c r="J82" s="28">
        <f t="shared" si="11"/>
        <v>18496.5</v>
      </c>
      <c r="K82" s="16">
        <v>43084</v>
      </c>
      <c r="L82" s="24">
        <v>43084</v>
      </c>
      <c r="M82" s="32">
        <v>17712.75</v>
      </c>
      <c r="N82" s="32"/>
      <c r="O82" s="32"/>
      <c r="P82" s="32"/>
      <c r="Q82" s="5"/>
      <c r="R82" s="5"/>
      <c r="S82" s="5"/>
      <c r="T82" s="6"/>
      <c r="U82" s="6"/>
      <c r="V82" s="31">
        <f t="shared" si="13"/>
        <v>17712.75</v>
      </c>
      <c r="W82" s="31">
        <f t="shared" si="14"/>
        <v>17712.75</v>
      </c>
      <c r="X82" s="31">
        <f t="shared" si="15"/>
        <v>0</v>
      </c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</row>
    <row r="83" spans="1:37" s="8" customFormat="1" ht="12.75" customHeight="1" x14ac:dyDescent="0.2">
      <c r="A83" s="4" t="s">
        <v>144</v>
      </c>
      <c r="B83" s="7" t="s">
        <v>143</v>
      </c>
      <c r="C83" s="7" t="s">
        <v>145</v>
      </c>
      <c r="D83" s="11">
        <v>1050</v>
      </c>
      <c r="E83" s="11"/>
      <c r="F83" s="13"/>
      <c r="G83" s="13"/>
      <c r="H83" s="12"/>
      <c r="I83" s="12"/>
      <c r="J83" s="28"/>
      <c r="K83" s="17">
        <v>43090</v>
      </c>
      <c r="L83" s="25">
        <v>43090</v>
      </c>
      <c r="M83" s="32">
        <v>1050</v>
      </c>
      <c r="N83" s="32"/>
      <c r="O83" s="32"/>
      <c r="P83" s="32"/>
      <c r="Q83" s="5"/>
      <c r="R83" s="5"/>
      <c r="S83" s="5"/>
      <c r="T83" s="6"/>
      <c r="U83" s="6"/>
      <c r="V83" s="31">
        <f t="shared" si="13"/>
        <v>1050</v>
      </c>
      <c r="W83" s="31">
        <f t="shared" si="14"/>
        <v>1050</v>
      </c>
      <c r="X83" s="31">
        <f t="shared" si="15"/>
        <v>0</v>
      </c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</row>
    <row r="84" spans="1:37" s="8" customFormat="1" ht="12.75" customHeight="1" x14ac:dyDescent="0.2">
      <c r="A84" s="4" t="s">
        <v>133</v>
      </c>
      <c r="B84" s="7" t="s">
        <v>85</v>
      </c>
      <c r="C84" s="7" t="s">
        <v>132</v>
      </c>
      <c r="D84" s="11">
        <v>1800</v>
      </c>
      <c r="E84" s="11"/>
      <c r="F84" s="12"/>
      <c r="G84" s="13"/>
      <c r="H84" s="12"/>
      <c r="I84" s="12"/>
      <c r="J84" s="28">
        <f t="shared" si="11"/>
        <v>1800</v>
      </c>
      <c r="K84" s="17">
        <v>43089</v>
      </c>
      <c r="L84" s="25">
        <v>43089</v>
      </c>
      <c r="M84" s="32">
        <v>1800</v>
      </c>
      <c r="N84" s="32"/>
      <c r="O84" s="32"/>
      <c r="P84" s="32"/>
      <c r="Q84" s="5"/>
      <c r="R84" s="5">
        <f t="shared" si="12"/>
        <v>1800</v>
      </c>
      <c r="S84" s="5"/>
      <c r="T84" s="6"/>
      <c r="U84" s="6"/>
      <c r="V84" s="31">
        <f t="shared" si="13"/>
        <v>1800</v>
      </c>
      <c r="W84" s="31">
        <f t="shared" si="14"/>
        <v>1800</v>
      </c>
      <c r="X84" s="31">
        <f t="shared" si="15"/>
        <v>0</v>
      </c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</row>
    <row r="85" spans="1:37" s="8" customFormat="1" ht="12.75" customHeight="1" x14ac:dyDescent="0.2">
      <c r="A85" s="4" t="s">
        <v>122</v>
      </c>
      <c r="B85" s="7" t="s">
        <v>77</v>
      </c>
      <c r="C85" s="7" t="s">
        <v>169</v>
      </c>
      <c r="D85" s="11">
        <v>74507.990000000005</v>
      </c>
      <c r="E85" s="11">
        <v>3318.12</v>
      </c>
      <c r="F85" s="12"/>
      <c r="G85" s="13"/>
      <c r="H85" s="12"/>
      <c r="I85" s="12"/>
      <c r="J85" s="28">
        <f t="shared" si="11"/>
        <v>77826.11</v>
      </c>
      <c r="K85" s="14">
        <v>43083</v>
      </c>
      <c r="L85" s="23">
        <v>43083</v>
      </c>
      <c r="M85" s="32">
        <v>74507.990000000005</v>
      </c>
      <c r="N85" s="32"/>
      <c r="O85" s="32"/>
      <c r="P85" s="32"/>
      <c r="Q85" s="5"/>
      <c r="R85" s="5"/>
      <c r="S85" s="5"/>
      <c r="T85" s="6"/>
      <c r="U85" s="6"/>
      <c r="V85" s="31">
        <f t="shared" si="13"/>
        <v>74507.990000000005</v>
      </c>
      <c r="W85" s="31">
        <f t="shared" si="14"/>
        <v>74507.990000000005</v>
      </c>
      <c r="X85" s="31">
        <f t="shared" si="15"/>
        <v>0</v>
      </c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</row>
    <row r="86" spans="1:37" s="8" customFormat="1" ht="12.75" customHeight="1" x14ac:dyDescent="0.2">
      <c r="A86" s="4" t="s">
        <v>110</v>
      </c>
      <c r="B86" s="7" t="s">
        <v>109</v>
      </c>
      <c r="C86" s="7" t="s">
        <v>93</v>
      </c>
      <c r="D86" s="11">
        <v>64954.74</v>
      </c>
      <c r="E86" s="11">
        <v>2874.11</v>
      </c>
      <c r="F86" s="12"/>
      <c r="G86" s="13"/>
      <c r="H86" s="12"/>
      <c r="I86" s="12"/>
      <c r="J86" s="28">
        <f t="shared" si="11"/>
        <v>67828.849999999991</v>
      </c>
      <c r="K86" s="21">
        <v>43047</v>
      </c>
      <c r="L86" s="27">
        <v>43047</v>
      </c>
      <c r="M86" s="32"/>
      <c r="N86" s="32">
        <v>64954.74</v>
      </c>
      <c r="O86" s="32"/>
      <c r="P86" s="32"/>
      <c r="Q86" s="5"/>
      <c r="R86" s="5">
        <f t="shared" si="12"/>
        <v>67828.849999999991</v>
      </c>
      <c r="S86" s="5"/>
      <c r="T86" s="6"/>
      <c r="U86" s="6"/>
      <c r="V86" s="31">
        <f t="shared" si="13"/>
        <v>64954.74</v>
      </c>
      <c r="W86" s="31">
        <f t="shared" si="14"/>
        <v>64954.74</v>
      </c>
      <c r="X86" s="31">
        <f t="shared" si="15"/>
        <v>0</v>
      </c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</row>
    <row r="87" spans="1:37" s="8" customFormat="1" ht="12.75" customHeight="1" x14ac:dyDescent="0.2">
      <c r="A87" s="4" t="s">
        <v>123</v>
      </c>
      <c r="B87" s="7" t="s">
        <v>170</v>
      </c>
      <c r="C87" s="7" t="s">
        <v>155</v>
      </c>
      <c r="D87" s="11">
        <v>4509.96</v>
      </c>
      <c r="E87" s="11">
        <v>191.75</v>
      </c>
      <c r="F87" s="12"/>
      <c r="G87" s="13">
        <v>207.09</v>
      </c>
      <c r="H87" s="12"/>
      <c r="I87" s="12"/>
      <c r="J87" s="28">
        <f t="shared" ref="J87:J99" si="18">+D87+E87+F87+G87+H87+I87</f>
        <v>4908.8</v>
      </c>
      <c r="K87" s="17">
        <v>43077</v>
      </c>
      <c r="L87" s="25">
        <v>43077</v>
      </c>
      <c r="M87" s="32">
        <v>4509.96</v>
      </c>
      <c r="N87" s="32"/>
      <c r="O87" s="32"/>
      <c r="P87" s="32"/>
      <c r="Q87" s="5"/>
      <c r="R87" s="5">
        <f t="shared" si="12"/>
        <v>4908.8</v>
      </c>
      <c r="S87" s="5"/>
      <c r="T87" s="6"/>
      <c r="U87" s="6"/>
      <c r="V87" s="31">
        <f t="shared" si="13"/>
        <v>4509.96</v>
      </c>
      <c r="W87" s="31">
        <f t="shared" si="14"/>
        <v>4509.96</v>
      </c>
      <c r="X87" s="31">
        <f t="shared" si="15"/>
        <v>0</v>
      </c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</row>
    <row r="88" spans="1:37" s="8" customFormat="1" ht="12.75" customHeight="1" x14ac:dyDescent="0.2">
      <c r="A88" s="4" t="s">
        <v>148</v>
      </c>
      <c r="B88" s="7" t="s">
        <v>78</v>
      </c>
      <c r="C88" s="7" t="s">
        <v>150</v>
      </c>
      <c r="D88" s="11">
        <v>700</v>
      </c>
      <c r="E88" s="11"/>
      <c r="F88" s="12"/>
      <c r="G88" s="13"/>
      <c r="H88" s="12"/>
      <c r="I88" s="12"/>
      <c r="J88" s="28">
        <f t="shared" si="18"/>
        <v>700</v>
      </c>
      <c r="K88" s="17">
        <v>43090</v>
      </c>
      <c r="L88" s="25">
        <v>43090</v>
      </c>
      <c r="M88" s="32">
        <v>700</v>
      </c>
      <c r="N88" s="32"/>
      <c r="O88" s="32"/>
      <c r="P88" s="32"/>
      <c r="Q88" s="5"/>
      <c r="R88" s="5">
        <f t="shared" si="12"/>
        <v>700</v>
      </c>
      <c r="S88" s="5"/>
      <c r="T88" s="6"/>
      <c r="U88" s="6"/>
      <c r="V88" s="31">
        <f t="shared" si="13"/>
        <v>700</v>
      </c>
      <c r="W88" s="31">
        <f t="shared" si="14"/>
        <v>700</v>
      </c>
      <c r="X88" s="31">
        <f t="shared" si="15"/>
        <v>0</v>
      </c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</row>
    <row r="89" spans="1:37" s="8" customFormat="1" ht="12.75" customHeight="1" x14ac:dyDescent="0.2">
      <c r="A89" s="4" t="s">
        <v>131</v>
      </c>
      <c r="B89" s="7" t="s">
        <v>78</v>
      </c>
      <c r="C89" s="7" t="s">
        <v>132</v>
      </c>
      <c r="D89" s="11">
        <v>2100</v>
      </c>
      <c r="E89" s="11"/>
      <c r="F89" s="12"/>
      <c r="G89" s="13"/>
      <c r="H89" s="12"/>
      <c r="I89" s="12"/>
      <c r="J89" s="28">
        <f t="shared" si="18"/>
        <v>2100</v>
      </c>
      <c r="K89" s="17">
        <v>43089</v>
      </c>
      <c r="L89" s="25">
        <v>43089</v>
      </c>
      <c r="M89" s="32">
        <v>2100</v>
      </c>
      <c r="N89" s="32"/>
      <c r="O89" s="32"/>
      <c r="P89" s="32"/>
      <c r="Q89" s="5"/>
      <c r="R89" s="5">
        <f t="shared" si="12"/>
        <v>2100</v>
      </c>
      <c r="S89" s="5"/>
      <c r="T89" s="6"/>
      <c r="U89" s="6"/>
      <c r="V89" s="31">
        <f t="shared" si="13"/>
        <v>2100</v>
      </c>
      <c r="W89" s="31">
        <f t="shared" si="14"/>
        <v>2100</v>
      </c>
      <c r="X89" s="31">
        <f t="shared" si="15"/>
        <v>0</v>
      </c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</row>
    <row r="90" spans="1:37" s="8" customFormat="1" ht="12.75" customHeight="1" x14ac:dyDescent="0.2">
      <c r="A90" s="4" t="s">
        <v>68</v>
      </c>
      <c r="B90" s="7" t="s">
        <v>118</v>
      </c>
      <c r="C90" s="7" t="s">
        <v>120</v>
      </c>
      <c r="D90" s="11">
        <v>32280</v>
      </c>
      <c r="E90" s="11">
        <v>1500</v>
      </c>
      <c r="F90" s="12"/>
      <c r="G90" s="13">
        <v>1620</v>
      </c>
      <c r="H90" s="12"/>
      <c r="I90" s="12"/>
      <c r="J90" s="28">
        <f t="shared" si="18"/>
        <v>35400</v>
      </c>
      <c r="K90" s="17">
        <v>43082</v>
      </c>
      <c r="L90" s="25">
        <v>43082</v>
      </c>
      <c r="M90" s="32">
        <v>32280</v>
      </c>
      <c r="N90" s="32"/>
      <c r="O90" s="32"/>
      <c r="P90" s="32"/>
      <c r="Q90" s="5"/>
      <c r="R90" s="5">
        <f t="shared" si="12"/>
        <v>35400</v>
      </c>
      <c r="S90" s="5"/>
      <c r="T90" s="6"/>
      <c r="U90" s="6"/>
      <c r="V90" s="31">
        <f t="shared" si="13"/>
        <v>32280</v>
      </c>
      <c r="W90" s="31">
        <f t="shared" si="14"/>
        <v>32280</v>
      </c>
      <c r="X90" s="31">
        <f t="shared" si="15"/>
        <v>0</v>
      </c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</row>
    <row r="91" spans="1:37" s="8" customFormat="1" ht="12.75" customHeight="1" x14ac:dyDescent="0.2">
      <c r="A91" s="4" t="s">
        <v>119</v>
      </c>
      <c r="B91" s="7" t="s">
        <v>118</v>
      </c>
      <c r="C91" s="7" t="s">
        <v>121</v>
      </c>
      <c r="D91" s="11">
        <v>32280</v>
      </c>
      <c r="E91" s="11">
        <v>1500</v>
      </c>
      <c r="F91" s="12"/>
      <c r="G91" s="13">
        <v>1620</v>
      </c>
      <c r="H91" s="12"/>
      <c r="I91" s="12"/>
      <c r="J91" s="28">
        <f t="shared" si="18"/>
        <v>35400</v>
      </c>
      <c r="K91" s="17">
        <v>43082</v>
      </c>
      <c r="L91" s="25">
        <v>43082</v>
      </c>
      <c r="M91" s="32">
        <v>32280</v>
      </c>
      <c r="N91" s="32"/>
      <c r="O91" s="32"/>
      <c r="P91" s="32"/>
      <c r="Q91" s="5"/>
      <c r="R91" s="5">
        <f t="shared" si="12"/>
        <v>35400</v>
      </c>
      <c r="S91" s="5"/>
      <c r="T91" s="6"/>
      <c r="U91" s="6"/>
      <c r="V91" s="31">
        <f t="shared" si="13"/>
        <v>32280</v>
      </c>
      <c r="W91" s="31">
        <f t="shared" si="14"/>
        <v>32280</v>
      </c>
      <c r="X91" s="31">
        <f t="shared" si="15"/>
        <v>0</v>
      </c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</row>
    <row r="92" spans="1:37" s="8" customFormat="1" ht="12.75" customHeight="1" x14ac:dyDescent="0.2">
      <c r="A92" s="4" t="s">
        <v>135</v>
      </c>
      <c r="B92" s="10" t="s">
        <v>134</v>
      </c>
      <c r="C92" s="7" t="s">
        <v>132</v>
      </c>
      <c r="D92" s="11">
        <v>1500</v>
      </c>
      <c r="E92" s="11"/>
      <c r="F92" s="12"/>
      <c r="G92" s="13"/>
      <c r="H92" s="12"/>
      <c r="I92" s="12"/>
      <c r="J92" s="28">
        <f t="shared" si="18"/>
        <v>1500</v>
      </c>
      <c r="K92" s="17">
        <v>43089</v>
      </c>
      <c r="L92" s="25">
        <v>43089</v>
      </c>
      <c r="M92" s="32">
        <v>1500</v>
      </c>
      <c r="N92" s="32"/>
      <c r="O92" s="32"/>
      <c r="P92" s="32"/>
      <c r="Q92" s="5"/>
      <c r="R92" s="5">
        <f t="shared" si="12"/>
        <v>1500</v>
      </c>
      <c r="S92" s="5"/>
      <c r="T92" s="6"/>
      <c r="U92" s="6"/>
      <c r="V92" s="31">
        <f t="shared" si="13"/>
        <v>1500</v>
      </c>
      <c r="W92" s="31">
        <f t="shared" si="14"/>
        <v>1500</v>
      </c>
      <c r="X92" s="31">
        <f t="shared" si="15"/>
        <v>0</v>
      </c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</row>
    <row r="93" spans="1:37" s="8" customFormat="1" ht="12.75" customHeight="1" x14ac:dyDescent="0.2">
      <c r="A93" s="4" t="s">
        <v>124</v>
      </c>
      <c r="B93" s="7" t="s">
        <v>79</v>
      </c>
      <c r="C93" s="7" t="s">
        <v>165</v>
      </c>
      <c r="D93" s="11">
        <v>1800</v>
      </c>
      <c r="E93" s="11"/>
      <c r="F93" s="12"/>
      <c r="G93" s="13"/>
      <c r="H93" s="12"/>
      <c r="I93" s="12"/>
      <c r="J93" s="28">
        <f t="shared" si="18"/>
        <v>1800</v>
      </c>
      <c r="K93" s="17">
        <v>43089</v>
      </c>
      <c r="L93" s="25" t="s">
        <v>172</v>
      </c>
      <c r="M93" s="32">
        <v>1800</v>
      </c>
      <c r="N93" s="32"/>
      <c r="O93" s="32"/>
      <c r="P93" s="32"/>
      <c r="Q93" s="5"/>
      <c r="R93" s="5">
        <f t="shared" si="12"/>
        <v>1800</v>
      </c>
      <c r="S93" s="5"/>
      <c r="T93" s="6"/>
      <c r="U93" s="6"/>
      <c r="V93" s="31">
        <f t="shared" si="13"/>
        <v>1800</v>
      </c>
      <c r="W93" s="31">
        <f t="shared" si="14"/>
        <v>1800</v>
      </c>
      <c r="X93" s="31">
        <f t="shared" si="15"/>
        <v>0</v>
      </c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</row>
    <row r="94" spans="1:37" s="8" customFormat="1" ht="12.75" customHeight="1" x14ac:dyDescent="0.2">
      <c r="A94" s="4" t="s">
        <v>131</v>
      </c>
      <c r="B94" s="7" t="s">
        <v>79</v>
      </c>
      <c r="C94" s="7" t="s">
        <v>132</v>
      </c>
      <c r="D94" s="11">
        <v>1800</v>
      </c>
      <c r="E94" s="11"/>
      <c r="F94" s="12"/>
      <c r="G94" s="13"/>
      <c r="H94" s="12"/>
      <c r="I94" s="12"/>
      <c r="J94" s="28">
        <f t="shared" si="18"/>
        <v>1800</v>
      </c>
      <c r="K94" s="17">
        <v>43089</v>
      </c>
      <c r="L94" s="25">
        <v>43089</v>
      </c>
      <c r="M94" s="32">
        <v>1800</v>
      </c>
      <c r="N94" s="32"/>
      <c r="O94" s="32"/>
      <c r="P94" s="32"/>
      <c r="Q94" s="5"/>
      <c r="R94" s="5">
        <f t="shared" si="12"/>
        <v>1800</v>
      </c>
      <c r="S94" s="5"/>
      <c r="T94" s="6"/>
      <c r="U94" s="6"/>
      <c r="V94" s="31">
        <f t="shared" si="13"/>
        <v>1800</v>
      </c>
      <c r="W94" s="31">
        <f t="shared" si="14"/>
        <v>1800</v>
      </c>
      <c r="X94" s="31">
        <f t="shared" si="15"/>
        <v>0</v>
      </c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</row>
    <row r="95" spans="1:37" s="8" customFormat="1" ht="12.75" customHeight="1" x14ac:dyDescent="0.2">
      <c r="A95" s="4" t="s">
        <v>146</v>
      </c>
      <c r="B95" s="7" t="s">
        <v>86</v>
      </c>
      <c r="C95" s="7" t="s">
        <v>145</v>
      </c>
      <c r="D95" s="11">
        <v>1200</v>
      </c>
      <c r="E95" s="11"/>
      <c r="F95" s="12"/>
      <c r="G95" s="13"/>
      <c r="H95" s="12"/>
      <c r="I95" s="12"/>
      <c r="J95" s="28"/>
      <c r="K95" s="14">
        <v>43090</v>
      </c>
      <c r="L95" s="23">
        <v>43090</v>
      </c>
      <c r="M95" s="32">
        <v>1200</v>
      </c>
      <c r="N95" s="32"/>
      <c r="O95" s="32"/>
      <c r="P95" s="32"/>
      <c r="Q95" s="5"/>
      <c r="R95" s="5"/>
      <c r="S95" s="5"/>
      <c r="T95" s="6"/>
      <c r="U95" s="6"/>
      <c r="V95" s="31">
        <f t="shared" si="13"/>
        <v>1200</v>
      </c>
      <c r="W95" s="31">
        <f t="shared" si="14"/>
        <v>1200</v>
      </c>
      <c r="X95" s="31">
        <f t="shared" si="15"/>
        <v>0</v>
      </c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</row>
    <row r="96" spans="1:37" s="8" customFormat="1" ht="12.75" customHeight="1" x14ac:dyDescent="0.2">
      <c r="A96" s="4" t="s">
        <v>116</v>
      </c>
      <c r="B96" s="7" t="s">
        <v>115</v>
      </c>
      <c r="C96" s="7" t="s">
        <v>117</v>
      </c>
      <c r="D96" s="11">
        <v>220586.48</v>
      </c>
      <c r="E96" s="11">
        <v>9760.4699999999993</v>
      </c>
      <c r="F96" s="12"/>
      <c r="G96" s="13"/>
      <c r="H96" s="12"/>
      <c r="I96" s="12"/>
      <c r="J96" s="28">
        <f t="shared" si="18"/>
        <v>230346.95</v>
      </c>
      <c r="K96" s="17">
        <v>43067</v>
      </c>
      <c r="L96" s="25">
        <v>43067</v>
      </c>
      <c r="M96" s="32"/>
      <c r="N96" s="32">
        <v>220586.48</v>
      </c>
      <c r="O96" s="32"/>
      <c r="P96" s="32"/>
      <c r="Q96" s="5"/>
      <c r="R96" s="5"/>
      <c r="S96" s="5"/>
      <c r="T96" s="6"/>
      <c r="U96" s="6"/>
      <c r="V96" s="31">
        <f t="shared" si="13"/>
        <v>220586.48</v>
      </c>
      <c r="W96" s="31">
        <f t="shared" si="14"/>
        <v>220586.48</v>
      </c>
      <c r="X96" s="31">
        <f t="shared" si="15"/>
        <v>0</v>
      </c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</row>
    <row r="97" spans="1:37" s="6" customFormat="1" ht="12.75" customHeight="1" x14ac:dyDescent="0.2">
      <c r="A97" s="4" t="s">
        <v>80</v>
      </c>
      <c r="B97" s="7" t="s">
        <v>81</v>
      </c>
      <c r="C97" s="7" t="s">
        <v>82</v>
      </c>
      <c r="D97" s="11">
        <v>2600000</v>
      </c>
      <c r="E97" s="11"/>
      <c r="F97" s="12"/>
      <c r="G97" s="13"/>
      <c r="H97" s="12"/>
      <c r="I97" s="12"/>
      <c r="J97" s="28">
        <f t="shared" si="18"/>
        <v>2600000</v>
      </c>
      <c r="K97" s="18">
        <v>42005</v>
      </c>
      <c r="L97" s="26">
        <v>42005</v>
      </c>
      <c r="M97" s="32"/>
      <c r="N97" s="32"/>
      <c r="O97" s="32"/>
      <c r="P97" s="32">
        <v>2600000</v>
      </c>
      <c r="Q97" s="5">
        <f t="shared" si="16"/>
        <v>2600000</v>
      </c>
      <c r="R97" s="5">
        <f t="shared" si="12"/>
        <v>2600000</v>
      </c>
      <c r="S97" s="5">
        <f t="shared" si="17"/>
        <v>0</v>
      </c>
      <c r="V97" s="31">
        <f t="shared" si="13"/>
        <v>2600000</v>
      </c>
      <c r="W97" s="31">
        <f t="shared" si="14"/>
        <v>2600000</v>
      </c>
      <c r="X97" s="31">
        <f t="shared" si="15"/>
        <v>0</v>
      </c>
    </row>
    <row r="98" spans="1:37" s="8" customFormat="1" ht="12.75" customHeight="1" x14ac:dyDescent="0.2">
      <c r="A98" s="4" t="s">
        <v>114</v>
      </c>
      <c r="B98" s="7" t="s">
        <v>113</v>
      </c>
      <c r="C98" s="7" t="s">
        <v>166</v>
      </c>
      <c r="D98" s="11">
        <v>1000</v>
      </c>
      <c r="E98" s="11"/>
      <c r="F98" s="12"/>
      <c r="G98" s="13"/>
      <c r="H98" s="12"/>
      <c r="I98" s="12"/>
      <c r="J98" s="28"/>
      <c r="K98" s="18">
        <v>43051</v>
      </c>
      <c r="L98" s="23">
        <v>43051</v>
      </c>
      <c r="M98" s="32">
        <v>1000</v>
      </c>
      <c r="N98" s="32"/>
      <c r="O98" s="32"/>
      <c r="P98" s="32"/>
      <c r="Q98" s="5"/>
      <c r="R98" s="5"/>
      <c r="S98" s="5"/>
      <c r="T98" s="6"/>
      <c r="U98" s="6"/>
      <c r="V98" s="31">
        <f t="shared" si="13"/>
        <v>1000</v>
      </c>
      <c r="W98" s="31">
        <f t="shared" si="14"/>
        <v>1000</v>
      </c>
      <c r="X98" s="31">
        <f t="shared" si="15"/>
        <v>0</v>
      </c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</row>
    <row r="99" spans="1:37" s="8" customFormat="1" ht="12.75" customHeight="1" x14ac:dyDescent="0.2">
      <c r="A99" s="4" t="s">
        <v>83</v>
      </c>
      <c r="B99" s="7" t="s">
        <v>84</v>
      </c>
      <c r="C99" s="7" t="s">
        <v>71</v>
      </c>
      <c r="D99" s="11">
        <v>16037.78</v>
      </c>
      <c r="E99" s="11">
        <v>745.25</v>
      </c>
      <c r="F99" s="12"/>
      <c r="G99" s="13">
        <v>804.87</v>
      </c>
      <c r="H99" s="12"/>
      <c r="I99" s="12"/>
      <c r="J99" s="28">
        <f t="shared" si="18"/>
        <v>17587.899999999998</v>
      </c>
      <c r="K99" s="16">
        <v>41850</v>
      </c>
      <c r="L99" s="24">
        <v>41880</v>
      </c>
      <c r="M99" s="32"/>
      <c r="N99" s="32"/>
      <c r="O99" s="32"/>
      <c r="P99" s="32">
        <v>16037.78</v>
      </c>
      <c r="Q99" s="5">
        <f t="shared" si="16"/>
        <v>16037.78</v>
      </c>
      <c r="R99" s="5">
        <f t="shared" si="12"/>
        <v>17587.899999999998</v>
      </c>
      <c r="S99" s="5">
        <f t="shared" si="17"/>
        <v>-1550.1199999999972</v>
      </c>
      <c r="T99" s="6"/>
      <c r="U99" s="6"/>
      <c r="V99" s="31">
        <f t="shared" si="13"/>
        <v>16037.78</v>
      </c>
      <c r="W99" s="31">
        <f t="shared" si="14"/>
        <v>16037.78</v>
      </c>
      <c r="X99" s="31">
        <f t="shared" si="15"/>
        <v>0</v>
      </c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</row>
    <row r="100" spans="1:37" s="8" customFormat="1" ht="12.75" customHeight="1" x14ac:dyDescent="0.2">
      <c r="A100" s="4" t="s">
        <v>112</v>
      </c>
      <c r="B100" s="7" t="s">
        <v>111</v>
      </c>
      <c r="C100" s="7" t="s">
        <v>171</v>
      </c>
      <c r="D100" s="11">
        <v>92660</v>
      </c>
      <c r="E100" s="11">
        <v>4100</v>
      </c>
      <c r="F100" s="12"/>
      <c r="G100" s="13"/>
      <c r="H100" s="12"/>
      <c r="I100" s="12"/>
      <c r="J100" s="28">
        <f t="shared" ref="J100" si="19">+D100+E100+F100+G100+H100+I100</f>
        <v>96760</v>
      </c>
      <c r="K100" s="14">
        <v>43082</v>
      </c>
      <c r="L100" s="23">
        <v>43082</v>
      </c>
      <c r="M100" s="32">
        <v>92660</v>
      </c>
      <c r="N100" s="32"/>
      <c r="O100" s="32"/>
      <c r="P100" s="32"/>
      <c r="Q100" s="5"/>
      <c r="R100" s="5">
        <f t="shared" ref="R100" si="20">+J100</f>
        <v>96760</v>
      </c>
      <c r="S100" s="5"/>
      <c r="T100" s="6"/>
      <c r="U100" s="6"/>
      <c r="V100" s="31">
        <f t="shared" si="13"/>
        <v>92660</v>
      </c>
      <c r="W100" s="31">
        <f t="shared" si="14"/>
        <v>92660</v>
      </c>
      <c r="X100" s="31">
        <f t="shared" si="15"/>
        <v>0</v>
      </c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</row>
    <row r="101" spans="1:37" x14ac:dyDescent="0.2">
      <c r="A101" s="36" t="s">
        <v>10</v>
      </c>
      <c r="B101" s="33"/>
      <c r="C101" s="33"/>
      <c r="D101" s="34">
        <f>SUM(D9:D100)</f>
        <v>4527355.75</v>
      </c>
      <c r="E101" s="34">
        <f t="shared" ref="E101:I101" si="21">SUM(E9:E100)</f>
        <v>82857.58</v>
      </c>
      <c r="F101" s="34">
        <f t="shared" si="21"/>
        <v>6355.93</v>
      </c>
      <c r="G101" s="34">
        <f t="shared" si="21"/>
        <v>19035.88</v>
      </c>
      <c r="H101" s="34">
        <f t="shared" si="21"/>
        <v>0</v>
      </c>
      <c r="I101" s="34">
        <f t="shared" si="21"/>
        <v>0</v>
      </c>
      <c r="J101" s="34">
        <f>SUM(J9:J100)</f>
        <v>4631155.1400000006</v>
      </c>
      <c r="K101" s="34"/>
      <c r="L101" s="34"/>
      <c r="M101" s="35">
        <f>SUM(M9:M100)</f>
        <v>1298611.26</v>
      </c>
      <c r="N101" s="35">
        <f>SUM(N9:N100)</f>
        <v>451794.52</v>
      </c>
      <c r="O101" s="35">
        <f>SUM(O9:O100)</f>
        <v>0</v>
      </c>
      <c r="P101" s="35">
        <f>SUM(P9:P100)</f>
        <v>2776949.77</v>
      </c>
    </row>
  </sheetData>
  <mergeCells count="1">
    <mergeCell ref="E7:J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 31122017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PM Aged TB - Options - Detail</dc:title>
  <dc:creator>instalador</dc:creator>
  <cp:lastModifiedBy>Yenny Acosta Hernandez</cp:lastModifiedBy>
  <dcterms:created xsi:type="dcterms:W3CDTF">2017-11-30T10:25:11Z</dcterms:created>
  <dcterms:modified xsi:type="dcterms:W3CDTF">2018-01-05T14:46:36Z</dcterms:modified>
</cp:coreProperties>
</file>