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OAI-AL 31-08-2017" sheetId="2" r:id="rId1"/>
  </sheets>
  <calcPr calcId="145621"/>
</workbook>
</file>

<file path=xl/calcChain.xml><?xml version="1.0" encoding="utf-8"?>
<calcChain xmlns="http://schemas.openxmlformats.org/spreadsheetml/2006/main">
  <c r="J63" i="2" l="1"/>
  <c r="J110" i="2" s="1"/>
  <c r="N110" i="2"/>
  <c r="O110" i="2"/>
  <c r="P110" i="2"/>
  <c r="M110" i="2"/>
  <c r="E110" i="2"/>
  <c r="F110" i="2"/>
  <c r="G110" i="2"/>
  <c r="H110" i="2"/>
  <c r="I110" i="2"/>
  <c r="D110" i="2"/>
  <c r="J109" i="2"/>
  <c r="J100" i="2"/>
  <c r="J107" i="2"/>
  <c r="J94" i="2"/>
  <c r="J95" i="2"/>
  <c r="J79" i="2"/>
  <c r="J97" i="2" l="1"/>
  <c r="G58" i="2" l="1"/>
  <c r="E58" i="2"/>
  <c r="J62" i="2"/>
  <c r="J72" i="2"/>
  <c r="J71" i="2"/>
  <c r="P111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9" i="2"/>
  <c r="J60" i="2"/>
  <c r="J61" i="2"/>
  <c r="J65" i="2"/>
  <c r="J66" i="2"/>
  <c r="J67" i="2"/>
  <c r="J68" i="2"/>
  <c r="J69" i="2"/>
  <c r="J70" i="2"/>
  <c r="J73" i="2"/>
  <c r="J74" i="2"/>
  <c r="J75" i="2"/>
  <c r="J76" i="2"/>
  <c r="J78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6" i="2"/>
  <c r="J98" i="2"/>
  <c r="J99" i="2"/>
  <c r="J101" i="2"/>
  <c r="J102" i="2"/>
  <c r="J103" i="2"/>
  <c r="J104" i="2"/>
  <c r="J105" i="2"/>
  <c r="J106" i="2"/>
  <c r="J108" i="2"/>
  <c r="J7" i="2"/>
  <c r="D77" i="2" l="1"/>
  <c r="J77" i="2" s="1"/>
  <c r="D64" i="2"/>
  <c r="J64" i="2" s="1"/>
  <c r="D58" i="2"/>
  <c r="J58" i="2" l="1"/>
</calcChain>
</file>

<file path=xl/sharedStrings.xml><?xml version="1.0" encoding="utf-8"?>
<sst xmlns="http://schemas.openxmlformats.org/spreadsheetml/2006/main" count="400" uniqueCount="221">
  <si>
    <t>NUMERO DE COMPROBANTE FISCAL</t>
  </si>
  <si>
    <t>NOMBRE DE PROVEEDOR</t>
  </si>
  <si>
    <t>DESCRIPCION</t>
  </si>
  <si>
    <t>VALOR NETO RD$</t>
  </si>
  <si>
    <t>FECHA DE VENCIMIENTO</t>
  </si>
  <si>
    <t>FECHA DE DOCUMENTO</t>
  </si>
  <si>
    <t>PERIODO ACTUAL</t>
  </si>
  <si>
    <t>1 - 30 DIAS</t>
  </si>
  <si>
    <t>31- 60 DIAS</t>
  </si>
  <si>
    <t>61 DIAS  y MAS</t>
  </si>
  <si>
    <t>CONDICIONES DE PAGO</t>
  </si>
  <si>
    <t>OFICINA NACIONAL DE LA  PROPIEDAD INDUSTRIAL</t>
  </si>
  <si>
    <t>RELACION DE CUENTAS POR PAGAR POR ANTIGUEDAD DE SALDOS AL 31 DE AGOSTO  DEL 2017</t>
  </si>
  <si>
    <t>TOTAL GENERAL</t>
  </si>
  <si>
    <t>LEY 319-98 CODIA</t>
  </si>
  <si>
    <t>VALOR BRUTO RD$</t>
  </si>
  <si>
    <t>A010010011500000012</t>
  </si>
  <si>
    <t>50 EJEMPLARES CODIGO DE TRAB.</t>
  </si>
  <si>
    <t>A010010011500000793</t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</si>
  <si>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</si>
  <si>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</si>
  <si>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</si>
  <si>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</si>
  <si>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</si>
  <si>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</si>
  <si>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</si>
  <si>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</si>
  <si>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</si>
  <si>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</si>
  <si>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</si>
  <si>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</si>
  <si>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</si>
  <si>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</si>
  <si>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</si>
  <si>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</si>
  <si>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</si>
  <si>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</si>
  <si>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</si>
  <si>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</si>
  <si>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</si>
  <si>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</si>
  <si>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</si>
  <si>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</si>
  <si>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</si>
  <si>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</si>
  <si>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</si>
  <si>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</si>
  <si>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</si>
  <si>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</si>
  <si>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</si>
  <si>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</si>
  <si>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</si>
  <si>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</si>
  <si>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</si>
  <si>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</si>
  <si>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</si>
  <si>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</si>
  <si>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</si>
  <si>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</si>
  <si>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</si>
  <si>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</si>
  <si>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</si>
  <si>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</si>
  <si>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</si>
  <si>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</si>
  <si>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</si>
  <si>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</si>
  <si>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A010010011500010162.</t>
  </si>
  <si>
    <t>A010010011500000110</t>
  </si>
  <si>
    <t>CENTRO COMERCIAL CORAL MALL</t>
  </si>
  <si>
    <t>A030010011500009911</t>
  </si>
  <si>
    <t>CUCINA DI YARI SRL</t>
  </si>
  <si>
    <t>A010010011500000249</t>
  </si>
  <si>
    <t>A010010011500000180.</t>
  </si>
  <si>
    <t>DISTRIBUIDORA O&amp;B, SRL</t>
  </si>
  <si>
    <t>A010010011500000187</t>
  </si>
  <si>
    <t>A010010011500000194</t>
  </si>
  <si>
    <t>EDITORA EL NUEVO DIARIO S A</t>
  </si>
  <si>
    <t>A010070051500006172</t>
  </si>
  <si>
    <t>PUBLICIDAD JULIO 2017</t>
  </si>
  <si>
    <t>A010010011500000547</t>
  </si>
  <si>
    <t>ELECTROMECANICA GARCIA, SRL</t>
  </si>
  <si>
    <t>A010010011500000584</t>
  </si>
  <si>
    <t>A010010011500000585</t>
  </si>
  <si>
    <t>EVA ROSSINA GARCIA MARTINEZ</t>
  </si>
  <si>
    <t>LEGALIZACION NOTARIAL</t>
  </si>
  <si>
    <t>FL&amp;M COMERCIAL SRL</t>
  </si>
  <si>
    <t>A010010011500000638</t>
  </si>
  <si>
    <t>A010010011500000638.</t>
  </si>
  <si>
    <t>A010010011500000172</t>
  </si>
  <si>
    <t>GILGAMI GROUP SRL</t>
  </si>
  <si>
    <t>AIRE ACONDICIONADO</t>
  </si>
  <si>
    <t>GREYSIS TELEVISION NEW SRL</t>
  </si>
  <si>
    <t>A010010011500000053</t>
  </si>
  <si>
    <t>NCF VARIOS. VER NOT</t>
  </si>
  <si>
    <t>GRUPO MORLA SRL</t>
  </si>
  <si>
    <t>A010010011500002013</t>
  </si>
  <si>
    <t>GTG INDUSTRIAL, S.R.L.</t>
  </si>
  <si>
    <t>INFO X DOS, EIRL</t>
  </si>
  <si>
    <t>A010010011500000067</t>
  </si>
  <si>
    <t>CONSULTORIA LEGAL JULIO 2017</t>
  </si>
  <si>
    <t>A010010011500000095</t>
  </si>
  <si>
    <t>A010010011500000486</t>
  </si>
  <si>
    <t>JUMARGA S R L</t>
  </si>
  <si>
    <t>A010010011500000492</t>
  </si>
  <si>
    <t>A010010011500000044</t>
  </si>
  <si>
    <t>A010010011500000044.</t>
  </si>
  <si>
    <t>CARGADOR DE BATERIA</t>
  </si>
  <si>
    <t>MANUEL ANTONIO QUIROZ CEPEDA</t>
  </si>
  <si>
    <t>P010010011502066283</t>
  </si>
  <si>
    <t>MICRO &amp; MINICOMPUTADORES S A</t>
  </si>
  <si>
    <t>A010010011500001705</t>
  </si>
  <si>
    <t>A010010011500000717</t>
  </si>
  <si>
    <t>NDC SERVICIOS, SRL</t>
  </si>
  <si>
    <t>REP. Y MANT. NISSAN FRONTIER</t>
  </si>
  <si>
    <t>OD DOMINICANA CORP</t>
  </si>
  <si>
    <t>A010010011500002777</t>
  </si>
  <si>
    <t>A010010011500002853</t>
  </si>
  <si>
    <t>IMPRESORA MULTIFUNC. LASERJET</t>
  </si>
  <si>
    <t>OFICINA UNIVERSAL S. A.</t>
  </si>
  <si>
    <t>A010010011500004218</t>
  </si>
  <si>
    <t>A010010011500004218.</t>
  </si>
  <si>
    <t>PRODUCTORA LEDESMA SRL</t>
  </si>
  <si>
    <t>A010010011500000048</t>
  </si>
  <si>
    <t>PUBLICACIONES AHORA, C. POR A.,</t>
  </si>
  <si>
    <t>A010010011500009609</t>
  </si>
  <si>
    <t>BOLETIN  1RA SEMANA JULIO 2017</t>
  </si>
  <si>
    <t>A010010011500009631</t>
  </si>
  <si>
    <t>BOLETIN 2DA QUINCEN JULIO 2017</t>
  </si>
  <si>
    <t>QUIMIPEST DOMINICANA SRL</t>
  </si>
  <si>
    <t>A010010011500000188.</t>
  </si>
  <si>
    <t>FUMIGACION  JULIO 2017</t>
  </si>
  <si>
    <t>A030010011500001237</t>
  </si>
  <si>
    <t>A010010011500002379</t>
  </si>
  <si>
    <t>TERRENO SATGO.</t>
  </si>
  <si>
    <t>SUPERINTENDENCIA DE SEGUROS</t>
  </si>
  <si>
    <t>REG.DEUDA RD$2,600,000.00</t>
  </si>
  <si>
    <t>A010010011500000505</t>
  </si>
  <si>
    <t>SUPLI BURGOS COMERCIAL, SRL</t>
  </si>
  <si>
    <t>A010010011500000505.</t>
  </si>
  <si>
    <t>A010010011500004380.</t>
  </si>
  <si>
    <t>TECNI-PISOS S A</t>
  </si>
  <si>
    <t>A010010011500000288</t>
  </si>
  <si>
    <t>URIAS COMERCIAL, SRL</t>
  </si>
  <si>
    <t>A010010011500000995</t>
  </si>
  <si>
    <t>P010010011502768540</t>
  </si>
  <si>
    <t>P010010011502768541</t>
  </si>
  <si>
    <t>D TECNICA DTEC SRL</t>
  </si>
  <si>
    <t>A010010011500000017</t>
  </si>
  <si>
    <t>OBSERVACIONES</t>
  </si>
  <si>
    <t>CRISTALIZADO DE PISO AREAS SERVICIOS AL CLIENTE,SIGNOS DISTITIVOS,JURIDICA Y 2DO. PISO</t>
  </si>
  <si>
    <t>MATERIALES DE CONSTRUCCION PROYECTO HOGARES A EMPLEADOS</t>
  </si>
  <si>
    <t>LA FACTURA ES DE RD$7,552.00 TIENE REBAJADA LA NOTA DE CREDITO TERMINAL No.4241 POR VALOR DE RD$4,130.00</t>
  </si>
  <si>
    <t>AMERICAN BUSINESS MACHINE,
S.A.</t>
  </si>
  <si>
    <t>MANT. DE COPIADORA XEROX 5024 S/890 E1994</t>
  </si>
  <si>
    <t>CENTRO ESPECIALIZADO DE
COMPUTACIÓN,</t>
  </si>
  <si>
    <t>PICADERA ENTREGA CERTIFICADOS MARCAS TEXTILES</t>
  </si>
  <si>
    <t>ADMINISTRACION &amp;
ATESORAMIENTOS D</t>
  </si>
  <si>
    <t>AA010010011500001518</t>
  </si>
  <si>
    <t>CAMBIO DE CRISTAL Y LAMINADO FROSTY  PARA VARIAS PUERTAS DE ONAPI</t>
  </si>
  <si>
    <t>LA FACTURA ES DE RD$90,506.00 Y TIENE REBAJADO LA NOTA DE CREDITO TERMINAL No.08 POR VALOR DE RD$28,910.00 D/F 01-07-2017</t>
  </si>
  <si>
    <t>COMPRA DE MOCHILAS PARA PROYECTO VI</t>
  </si>
  <si>
    <t>DISTRIBUIDORA Y SERVICIOS
DIVERSOS</t>
  </si>
  <si>
    <t>DONACION DE UNIFORMES CON LOGOS Y NUMERO TORNEO JUVENIL</t>
  </si>
  <si>
    <t>MANTENIMIENTOS DE AIRES DE LA INST.</t>
  </si>
  <si>
    <t>MANTENIMIENTO BEBEDERO Y BOMBA DE AGUA</t>
  </si>
  <si>
    <t>MANTENIMIENTO DE AIRE DEL SALON DE CONFERENCIAS</t>
  </si>
  <si>
    <t>COMPRA DE ARTICULOS FERRETEROS</t>
  </si>
  <si>
    <t>ADQUISICION DE BOMBA SUMERGIBLE 1.5 HP 220V</t>
  </si>
  <si>
    <t>COMPRA DE ARTICULOS DESECHABLES</t>
  </si>
  <si>
    <t>AIRE ACONDICIONADO AREA SERVIDORES</t>
  </si>
  <si>
    <t>PUBLICIDAD, MES JULIO 2017</t>
  </si>
  <si>
    <t>JUAN MANUEL GUERRERO DE
JESUS</t>
  </si>
  <si>
    <t>PUBLICIDAD MARZO 2015</t>
  </si>
  <si>
    <t>PUBLICIDAD FEBRERO 2015</t>
  </si>
  <si>
    <t>MANTENIMIENTO INMOBILIARIO Y
SERVICI</t>
  </si>
  <si>
    <t>ADQUISICION DE 10 SERVIDORES</t>
  </si>
  <si>
    <t>COMPRA DE TONER PARA LA INSTITUCION</t>
  </si>
  <si>
    <t>COMPRA DE UTILES DE OFICINA</t>
  </si>
  <si>
    <t>ADQUISICION DE EQUIPOS INFORMATICAS</t>
  </si>
  <si>
    <t>A010010011500009693</t>
  </si>
  <si>
    <t>BOLETIN  1RA SEMANA AGOSTO 2017</t>
  </si>
  <si>
    <t>08/15/2017</t>
  </si>
  <si>
    <t>09/15/2017</t>
  </si>
  <si>
    <t>COMPRA UTILES FERRETEROS TRIMESTRE</t>
  </si>
  <si>
    <t>COMPRA  (2) ESCALERA DE 6 Y 8 PIES</t>
  </si>
  <si>
    <t>COMPRA DE BATERIA NISSAN FRONTIER</t>
  </si>
  <si>
    <t>SANTO DOMINGO MOTORS
COMPANY, SA</t>
  </si>
  <si>
    <t>COMPRA DE UTILES DE OFICINA SEGUNDO TRIMESTRE</t>
  </si>
  <si>
    <t>SOLUDIVER SOLUCIONES
DIVERSAS SRL</t>
  </si>
  <si>
    <t>COMPRA DE DESECHABLES</t>
  </si>
  <si>
    <t>XMEDIOS PUBLICIDAD E IMAGEN,
SRL</t>
  </si>
  <si>
    <t>NO TIENE IMPUESTOS AL DIA</t>
  </si>
  <si>
    <t>ABOGADO, CONSULTORES &amp;
MEDIADORES AD</t>
  </si>
  <si>
    <t>ALQUILER DE ESPACIO OCT. 2014 A OCT. 2015</t>
  </si>
  <si>
    <t>COMPRA DE ARTICULOS INFORMATICOS</t>
  </si>
  <si>
    <t>TRANSPORTE DE VALORES ORE-PRINCIPAL</t>
  </si>
  <si>
    <t>A LA ESPERA DE SOLICITUD DE DOCUMENACION SOLICITADA</t>
  </si>
  <si>
    <t>DEVUELTA POR LA UCGRD FACT. FUERA DE CONTRATO</t>
  </si>
  <si>
    <t>NO ESTAN AL DIA CON EL IMPUESTO</t>
  </si>
  <si>
    <t>EXPEDIENTE DE COMPRA INCOMPLETO DEVUELTO PO LA UCGRD IMCOMPLETO</t>
  </si>
  <si>
    <t xml:space="preserve">FALTA COMPLETAR CONTRATO </t>
  </si>
  <si>
    <t>A LA ESPERA DE DOCUMENTACION SOLICITADA POR EL AREA JURIDICA AL PROVEEDOR</t>
  </si>
  <si>
    <t>A010010011500002183</t>
  </si>
  <si>
    <t>COMPRA DE ARTICULO DE LIMPIEZA ,HIGIENE Y COCINA</t>
  </si>
  <si>
    <t>08/17/2017</t>
  </si>
  <si>
    <t>A00010011500000500</t>
  </si>
  <si>
    <t>PROLIMDES COMERCIAL SRL</t>
  </si>
  <si>
    <t>COMPRA DE ARTICULOS DE LIMPIEZA,HIGIENE Y COCINA DE LA INSTITUCION</t>
  </si>
  <si>
    <t>A010010011500000317</t>
  </si>
  <si>
    <t>VALDOCO COMERCIAL SRL</t>
  </si>
  <si>
    <t>08/22/2017</t>
  </si>
  <si>
    <t>A010010011500000010</t>
  </si>
  <si>
    <t>SOLUCIONES DIVERSAS PRJ SRL</t>
  </si>
  <si>
    <t>A010010011500000183</t>
  </si>
  <si>
    <t>YIBUTI INVESTMENT SRL</t>
  </si>
  <si>
    <t>08/21/2014</t>
  </si>
  <si>
    <t>A010010011500000036</t>
  </si>
  <si>
    <t>DISTRIBUIDORA FARMACEUTICA INNOVACION QUIMICA SRL</t>
  </si>
  <si>
    <t>INSTRUMENTOS MEDICOS DISPENSARIO MEDICO ONAPI</t>
  </si>
  <si>
    <t>07/19/2017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</si>
</sst>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\$#,##0.00;\$#,##0.00"/>
    <numFmt numFmtId="165" formatCode="m/dd/yyyy;@"/>
    <numFmt numFmtId="166" formatCode="mm/dd/yyyy;@"/>
    <numFmt numFmtId="167" formatCode="d/m/yyyy;@"/>
    <numFmt numFmtId="168" formatCode="\$###0.00;\$###0.00"/>
    <numFmt numFmtId="169" formatCode="d/mm/yyyy;@"/>
    <numFmt numFmtId="170" formatCode="dd/m/yyyy;@"/>
    <numFmt numFmtId="171" formatCode="#,##0.00;#,##0.00"/>
  </numFmts>
  <fonts count="14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4"/>
      <name val="Arial"/>
      <family val="2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7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Protection="0">
      <alignment vertical="top" wrapText="1"/>
    </xf>
    <xf numFmtId="0" fontId="10" fillId="0" borderId="0"/>
    <xf numFmtId="43" fontId="10" fillId="0" borderId="0" applyFont="0" applyFill="0" applyBorder="0" applyAlignment="0" applyProtection="0"/>
  </cellStyleXfs>
  <cellXfs count="4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3" fillId="0" borderId="0" xfId="1" applyFont="1" applyFill="1" applyBorder="1" applyAlignment="1"/>
    <xf numFmtId="0" fontId="4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/>
    </xf>
    <xf numFmtId="9" fontId="5" fillId="2" borderId="0" xfId="0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39" fontId="8" fillId="0" borderId="4" xfId="0" applyNumberFormat="1" applyFon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 wrapText="1"/>
    </xf>
    <xf numFmtId="164" fontId="13" fillId="0" borderId="4" xfId="0" applyNumberFormat="1" applyFont="1" applyFill="1" applyBorder="1" applyAlignment="1">
      <alignment horizontal="right" vertical="top" wrapText="1"/>
    </xf>
    <xf numFmtId="164" fontId="13" fillId="0" borderId="4" xfId="0" applyNumberFormat="1" applyFont="1" applyFill="1" applyBorder="1" applyAlignment="1">
      <alignment horizontal="left" vertical="top" wrapText="1"/>
    </xf>
    <xf numFmtId="165" fontId="13" fillId="0" borderId="4" xfId="0" applyNumberFormat="1" applyFont="1" applyFill="1" applyBorder="1" applyAlignment="1">
      <alignment horizontal="right" vertical="top" wrapText="1"/>
    </xf>
    <xf numFmtId="0" fontId="13" fillId="0" borderId="4" xfId="0" applyFont="1" applyFill="1" applyBorder="1" applyAlignment="1">
      <alignment horizontal="right" vertical="top" wrapText="1"/>
    </xf>
    <xf numFmtId="166" fontId="13" fillId="0" borderId="4" xfId="0" applyNumberFormat="1" applyFont="1" applyFill="1" applyBorder="1" applyAlignment="1">
      <alignment horizontal="right" vertical="top" wrapText="1"/>
    </xf>
    <xf numFmtId="167" fontId="13" fillId="0" borderId="4" xfId="0" applyNumberFormat="1" applyFont="1" applyFill="1" applyBorder="1" applyAlignment="1">
      <alignment horizontal="right" vertical="top" wrapText="1"/>
    </xf>
    <xf numFmtId="168" fontId="13" fillId="0" borderId="4" xfId="0" applyNumberFormat="1" applyFont="1" applyFill="1" applyBorder="1" applyAlignment="1">
      <alignment horizontal="right" vertical="top" wrapText="1"/>
    </xf>
    <xf numFmtId="168" fontId="13" fillId="0" borderId="4" xfId="0" applyNumberFormat="1" applyFont="1" applyFill="1" applyBorder="1" applyAlignment="1">
      <alignment horizontal="left" vertical="top" wrapText="1"/>
    </xf>
    <xf numFmtId="170" fontId="13" fillId="0" borderId="4" xfId="0" applyNumberFormat="1" applyFont="1" applyFill="1" applyBorder="1" applyAlignment="1">
      <alignment horizontal="right" vertical="top" wrapText="1"/>
    </xf>
    <xf numFmtId="0" fontId="13" fillId="0" borderId="4" xfId="0" applyFont="1" applyFill="1" applyBorder="1" applyAlignment="1">
      <alignment vertical="top" wrapText="1"/>
    </xf>
    <xf numFmtId="169" fontId="13" fillId="0" borderId="4" xfId="0" applyNumberFormat="1" applyFont="1" applyFill="1" applyBorder="1" applyAlignment="1">
      <alignment horizontal="right" vertical="top" wrapText="1"/>
    </xf>
    <xf numFmtId="171" fontId="13" fillId="0" borderId="4" xfId="0" applyNumberFormat="1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left" vertical="top"/>
    </xf>
    <xf numFmtId="164" fontId="9" fillId="2" borderId="5" xfId="0" applyNumberFormat="1" applyFont="1" applyFill="1" applyBorder="1" applyAlignment="1">
      <alignment horizontal="right" vertical="top"/>
    </xf>
    <xf numFmtId="0" fontId="9" fillId="2" borderId="5" xfId="0" applyFont="1" applyFill="1" applyBorder="1" applyAlignment="1">
      <alignment horizontal="right" vertical="top"/>
    </xf>
    <xf numFmtId="39" fontId="9" fillId="2" borderId="5" xfId="0" applyNumberFormat="1" applyFont="1" applyFill="1" applyBorder="1" applyAlignment="1">
      <alignment horizontal="right" vertical="top"/>
    </xf>
    <xf numFmtId="0" fontId="11" fillId="0" borderId="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39" fontId="13" fillId="0" borderId="4" xfId="0" applyNumberFormat="1" applyFont="1" applyFill="1" applyBorder="1" applyAlignment="1">
      <alignment horizontal="right" vertical="top" wrapText="1"/>
    </xf>
    <xf numFmtId="0" fontId="13" fillId="0" borderId="5" xfId="0" applyFont="1" applyFill="1" applyBorder="1" applyAlignment="1">
      <alignment horizontal="left" vertical="top" wrapText="1"/>
    </xf>
    <xf numFmtId="164" fontId="13" fillId="0" borderId="5" xfId="0" applyNumberFormat="1" applyFont="1" applyFill="1" applyBorder="1" applyAlignment="1">
      <alignment horizontal="right" vertical="top" wrapText="1"/>
    </xf>
    <xf numFmtId="164" fontId="13" fillId="0" borderId="5" xfId="0" applyNumberFormat="1" applyFont="1" applyFill="1" applyBorder="1" applyAlignment="1">
      <alignment horizontal="left" vertical="top" wrapText="1"/>
    </xf>
    <xf numFmtId="165" fontId="13" fillId="0" borderId="5" xfId="0" applyNumberFormat="1" applyFont="1" applyFill="1" applyBorder="1" applyAlignment="1">
      <alignment horizontal="right" vertical="top" wrapText="1"/>
    </xf>
    <xf numFmtId="0" fontId="13" fillId="0" borderId="5" xfId="0" applyFont="1" applyFill="1" applyBorder="1" applyAlignment="1">
      <alignment horizontal="right" vertical="top" wrapText="1"/>
    </xf>
    <xf numFmtId="39" fontId="13" fillId="0" borderId="5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center" vertical="top"/>
    </xf>
  </cellXfs>
  <cellStyles count="4">
    <cellStyle name="Millares 2" xfId="3"/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9525</xdr:colOff>
      <xdr:row>4</xdr:row>
      <xdr:rowOff>9525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4005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1"/>
  <sheetViews>
    <sheetView tabSelected="1" workbookViewId="0">
      <selection activeCell="A13" sqref="A13"/>
    </sheetView>
  </sheetViews>
  <sheetFormatPr baseColWidth="10" defaultRowHeight="12.75" x14ac:dyDescent="0.2"/>
  <cols>
    <col min="1" max="1" width="40.83203125" customWidth="1"/>
    <col min="2" max="2" width="39.83203125" customWidth="1"/>
    <col min="3" max="3" width="35.6640625" customWidth="1"/>
    <col min="4" max="4" width="21.83203125" customWidth="1"/>
    <col min="5" max="5" width="16.6640625" customWidth="1"/>
    <col min="6" max="6" width="23.1640625" customWidth="1"/>
    <col min="7" max="7" width="19" customWidth="1"/>
    <col min="8" max="8" width="12.6640625" customWidth="1"/>
    <col min="9" max="9" width="17.33203125" customWidth="1"/>
    <col min="10" max="10" width="23" customWidth="1"/>
    <col min="11" max="11" width="27.1640625" customWidth="1"/>
    <col min="12" max="12" width="28.6640625" customWidth="1"/>
    <col min="13" max="13" width="25" customWidth="1"/>
    <col min="14" max="16" width="16" bestFit="1" customWidth="1"/>
    <col min="17" max="17" width="0" hidden="1" customWidth="1"/>
    <col min="18" max="18" width="88.1640625" customWidth="1"/>
  </cols>
  <sheetData>
    <row r="1" spans="1:32" ht="18" x14ac:dyDescent="0.25">
      <c r="C1" s="3" t="s">
        <v>11</v>
      </c>
    </row>
    <row r="2" spans="1:32" ht="18" x14ac:dyDescent="0.25">
      <c r="C2" s="3" t="s">
        <v>12</v>
      </c>
    </row>
    <row r="4" spans="1:32" x14ac:dyDescent="0.2">
      <c r="D4" s="11"/>
    </row>
    <row r="5" spans="1:32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3" t="s">
        <v>10</v>
      </c>
      <c r="N5" s="43"/>
      <c r="O5" s="43"/>
      <c r="P5" s="43"/>
      <c r="Q5" s="43"/>
      <c r="R5" s="13"/>
    </row>
    <row r="6" spans="1:32" ht="15" x14ac:dyDescent="0.2">
      <c r="A6" s="5" t="s">
        <v>0</v>
      </c>
      <c r="B6" s="5" t="s">
        <v>1</v>
      </c>
      <c r="C6" s="5" t="s">
        <v>2</v>
      </c>
      <c r="D6" s="5" t="s">
        <v>3</v>
      </c>
      <c r="E6" s="9">
        <v>0.05</v>
      </c>
      <c r="F6" s="9">
        <v>0.1</v>
      </c>
      <c r="G6" s="9">
        <v>0.18</v>
      </c>
      <c r="H6" s="9">
        <v>0.27</v>
      </c>
      <c r="I6" s="5" t="s">
        <v>14</v>
      </c>
      <c r="J6" s="10" t="s">
        <v>15</v>
      </c>
      <c r="K6" s="5" t="s">
        <v>5</v>
      </c>
      <c r="L6" s="5" t="s">
        <v>4</v>
      </c>
      <c r="M6" s="6" t="s">
        <v>6</v>
      </c>
      <c r="N6" s="7" t="s">
        <v>7</v>
      </c>
      <c r="O6" s="7" t="s">
        <v>8</v>
      </c>
      <c r="P6" s="7" t="s">
        <v>9</v>
      </c>
      <c r="Q6" s="7"/>
      <c r="R6" s="12" t="s">
        <v>149</v>
      </c>
      <c r="S6" s="2"/>
      <c r="T6" s="2"/>
      <c r="U6" s="2"/>
      <c r="V6" s="2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14" customFormat="1" ht="42.75" customHeight="1" x14ac:dyDescent="0.2">
      <c r="A7" s="17" t="s">
        <v>16</v>
      </c>
      <c r="B7" s="17" t="s">
        <v>193</v>
      </c>
      <c r="C7" s="17" t="s">
        <v>17</v>
      </c>
      <c r="D7" s="18">
        <v>26125</v>
      </c>
      <c r="E7" s="18">
        <v>1375</v>
      </c>
      <c r="F7" s="19"/>
      <c r="G7" s="19"/>
      <c r="H7" s="19"/>
      <c r="I7" s="19"/>
      <c r="J7" s="18">
        <f t="shared" ref="J7:J38" si="0">+D7+E7+F7+G7+H7+I7</f>
        <v>27500</v>
      </c>
      <c r="K7" s="20">
        <v>41845</v>
      </c>
      <c r="L7" s="20">
        <v>41875</v>
      </c>
      <c r="M7" s="21"/>
      <c r="N7" s="21"/>
      <c r="O7" s="21"/>
      <c r="P7" s="18">
        <v>26125</v>
      </c>
      <c r="Q7" s="34"/>
      <c r="R7" s="35" t="s">
        <v>192</v>
      </c>
    </row>
    <row r="8" spans="1:32" s="14" customFormat="1" ht="39" customHeight="1" x14ac:dyDescent="0.2">
      <c r="A8" s="17" t="s">
        <v>18</v>
      </c>
      <c r="B8" s="17" t="s">
        <v>157</v>
      </c>
      <c r="C8" s="17" t="s">
        <v>196</v>
      </c>
      <c r="D8" s="18">
        <v>2460.13</v>
      </c>
      <c r="E8" s="18">
        <v>129.49</v>
      </c>
      <c r="F8" s="19"/>
      <c r="G8" s="19"/>
      <c r="H8" s="19"/>
      <c r="I8" s="19"/>
      <c r="J8" s="18">
        <f t="shared" si="0"/>
        <v>2589.62</v>
      </c>
      <c r="K8" s="20">
        <v>41517</v>
      </c>
      <c r="L8" s="20">
        <v>41547</v>
      </c>
      <c r="M8" s="21"/>
      <c r="N8" s="21"/>
      <c r="O8" s="21"/>
      <c r="P8" s="18">
        <v>2460.13</v>
      </c>
      <c r="Q8" s="34"/>
      <c r="R8" s="35" t="s">
        <v>202</v>
      </c>
    </row>
    <row r="9" spans="1:32" s="14" customFormat="1" ht="40.5" customHeight="1" x14ac:dyDescent="0.2">
      <c r="A9" s="17" t="s">
        <v>19</v>
      </c>
      <c r="B9" s="17" t="s">
        <v>157</v>
      </c>
      <c r="C9" s="17" t="s">
        <v>196</v>
      </c>
      <c r="D9" s="18">
        <v>1565.54</v>
      </c>
      <c r="E9" s="18">
        <v>82.4</v>
      </c>
      <c r="F9" s="19"/>
      <c r="G9" s="19"/>
      <c r="H9" s="19"/>
      <c r="I9" s="19"/>
      <c r="J9" s="18">
        <f t="shared" si="0"/>
        <v>1647.94</v>
      </c>
      <c r="K9" s="22">
        <v>41593</v>
      </c>
      <c r="L9" s="22">
        <v>41623</v>
      </c>
      <c r="M9" s="21"/>
      <c r="N9" s="21"/>
      <c r="O9" s="21"/>
      <c r="P9" s="18">
        <v>1565.54</v>
      </c>
      <c r="Q9" s="34"/>
      <c r="R9" s="35" t="s">
        <v>202</v>
      </c>
    </row>
    <row r="10" spans="1:32" s="14" customFormat="1" ht="43.5" customHeight="1" x14ac:dyDescent="0.2">
      <c r="A10" s="17" t="s">
        <v>20</v>
      </c>
      <c r="B10" s="17" t="s">
        <v>157</v>
      </c>
      <c r="C10" s="17" t="s">
        <v>196</v>
      </c>
      <c r="D10" s="18">
        <v>2907.43</v>
      </c>
      <c r="E10" s="18">
        <v>153.03</v>
      </c>
      <c r="F10" s="19"/>
      <c r="G10" s="19"/>
      <c r="H10" s="19"/>
      <c r="I10" s="19"/>
      <c r="J10" s="18">
        <f t="shared" si="0"/>
        <v>3060.46</v>
      </c>
      <c r="K10" s="22">
        <v>41608</v>
      </c>
      <c r="L10" s="22">
        <v>41638</v>
      </c>
      <c r="M10" s="21"/>
      <c r="N10" s="21"/>
      <c r="O10" s="21"/>
      <c r="P10" s="18">
        <v>2907.43</v>
      </c>
      <c r="Q10" s="34"/>
      <c r="R10" s="35" t="s">
        <v>202</v>
      </c>
    </row>
    <row r="11" spans="1:32" s="14" customFormat="1" ht="43.5" customHeight="1" x14ac:dyDescent="0.2">
      <c r="A11" s="17" t="s">
        <v>21</v>
      </c>
      <c r="B11" s="17" t="s">
        <v>157</v>
      </c>
      <c r="C11" s="17" t="s">
        <v>196</v>
      </c>
      <c r="D11" s="18">
        <v>1118.24</v>
      </c>
      <c r="E11" s="18">
        <v>58.86</v>
      </c>
      <c r="F11" s="19"/>
      <c r="G11" s="19"/>
      <c r="H11" s="19"/>
      <c r="I11" s="19"/>
      <c r="J11" s="18">
        <f t="shared" si="0"/>
        <v>1177.0999999999999</v>
      </c>
      <c r="K11" s="22">
        <v>41628</v>
      </c>
      <c r="L11" s="20">
        <v>41658</v>
      </c>
      <c r="M11" s="21"/>
      <c r="N11" s="21"/>
      <c r="O11" s="21"/>
      <c r="P11" s="18">
        <v>1118.24</v>
      </c>
      <c r="Q11" s="34"/>
      <c r="R11" s="35" t="s">
        <v>202</v>
      </c>
    </row>
    <row r="12" spans="1:32" s="14" customFormat="1" ht="44.25" customHeight="1" x14ac:dyDescent="0.2">
      <c r="A12" s="17" t="s">
        <v>22</v>
      </c>
      <c r="B12" s="17" t="s">
        <v>157</v>
      </c>
      <c r="C12" s="17" t="s">
        <v>196</v>
      </c>
      <c r="D12" s="18">
        <v>3131.08</v>
      </c>
      <c r="E12" s="18">
        <v>164.8</v>
      </c>
      <c r="F12" s="19"/>
      <c r="G12" s="19"/>
      <c r="H12" s="19"/>
      <c r="I12" s="19"/>
      <c r="J12" s="18">
        <f t="shared" si="0"/>
        <v>3295.88</v>
      </c>
      <c r="K12" s="23">
        <v>41640</v>
      </c>
      <c r="L12" s="20">
        <v>41670</v>
      </c>
      <c r="M12" s="21"/>
      <c r="N12" s="21"/>
      <c r="O12" s="21"/>
      <c r="P12" s="18">
        <v>3131.08</v>
      </c>
      <c r="Q12" s="34"/>
      <c r="R12" s="35" t="s">
        <v>202</v>
      </c>
    </row>
    <row r="13" spans="1:32" s="14" customFormat="1" ht="36.75" customHeight="1" x14ac:dyDescent="0.2">
      <c r="A13" s="17" t="s">
        <v>23</v>
      </c>
      <c r="B13" s="17" t="s">
        <v>157</v>
      </c>
      <c r="C13" s="17" t="s">
        <v>196</v>
      </c>
      <c r="D13" s="18">
        <v>2012.84</v>
      </c>
      <c r="E13" s="18">
        <v>105.94</v>
      </c>
      <c r="F13" s="19"/>
      <c r="G13" s="19"/>
      <c r="H13" s="19"/>
      <c r="I13" s="19"/>
      <c r="J13" s="18">
        <f t="shared" si="0"/>
        <v>2118.7799999999997</v>
      </c>
      <c r="K13" s="20">
        <v>41662</v>
      </c>
      <c r="L13" s="20">
        <v>41692</v>
      </c>
      <c r="M13" s="21"/>
      <c r="N13" s="21"/>
      <c r="O13" s="21"/>
      <c r="P13" s="18">
        <v>2012.84</v>
      </c>
      <c r="Q13" s="34"/>
      <c r="R13" s="35" t="s">
        <v>202</v>
      </c>
    </row>
    <row r="14" spans="1:32" s="14" customFormat="1" ht="40.5" customHeight="1" x14ac:dyDescent="0.2">
      <c r="A14" s="17" t="s">
        <v>24</v>
      </c>
      <c r="B14" s="17" t="s">
        <v>157</v>
      </c>
      <c r="C14" s="17" t="s">
        <v>196</v>
      </c>
      <c r="D14" s="24">
        <v>894.59</v>
      </c>
      <c r="E14" s="24">
        <v>47.09</v>
      </c>
      <c r="F14" s="25"/>
      <c r="G14" s="25"/>
      <c r="H14" s="25"/>
      <c r="I14" s="25"/>
      <c r="J14" s="18">
        <f t="shared" si="0"/>
        <v>941.68000000000006</v>
      </c>
      <c r="K14" s="20">
        <v>41670</v>
      </c>
      <c r="L14" s="23">
        <v>41673</v>
      </c>
      <c r="M14" s="21"/>
      <c r="N14" s="21"/>
      <c r="O14" s="21"/>
      <c r="P14" s="24">
        <v>894.59</v>
      </c>
      <c r="Q14" s="34"/>
      <c r="R14" s="35" t="s">
        <v>202</v>
      </c>
    </row>
    <row r="15" spans="1:32" s="14" customFormat="1" ht="46.5" customHeight="1" x14ac:dyDescent="0.2">
      <c r="A15" s="17" t="s">
        <v>25</v>
      </c>
      <c r="B15" s="17" t="s">
        <v>157</v>
      </c>
      <c r="C15" s="17" t="s">
        <v>196</v>
      </c>
      <c r="D15" s="18">
        <v>2907.43</v>
      </c>
      <c r="E15" s="18">
        <v>153.03</v>
      </c>
      <c r="F15" s="19"/>
      <c r="G15" s="19"/>
      <c r="H15" s="19"/>
      <c r="I15" s="19"/>
      <c r="J15" s="18">
        <f t="shared" si="0"/>
        <v>3060.46</v>
      </c>
      <c r="K15" s="20">
        <v>41685</v>
      </c>
      <c r="L15" s="20">
        <v>41715</v>
      </c>
      <c r="M15" s="21"/>
      <c r="N15" s="21"/>
      <c r="O15" s="21"/>
      <c r="P15" s="18">
        <v>2907.43</v>
      </c>
      <c r="Q15" s="34"/>
      <c r="R15" s="35" t="s">
        <v>202</v>
      </c>
    </row>
    <row r="16" spans="1:32" s="14" customFormat="1" ht="37.5" customHeight="1" x14ac:dyDescent="0.2">
      <c r="A16" s="17" t="s">
        <v>26</v>
      </c>
      <c r="B16" s="17" t="s">
        <v>157</v>
      </c>
      <c r="C16" s="17" t="s">
        <v>196</v>
      </c>
      <c r="D16" s="18">
        <v>2012.84</v>
      </c>
      <c r="E16" s="18">
        <v>105.94</v>
      </c>
      <c r="F16" s="19"/>
      <c r="G16" s="19"/>
      <c r="H16" s="19"/>
      <c r="I16" s="19"/>
      <c r="J16" s="18">
        <f t="shared" si="0"/>
        <v>2118.7799999999997</v>
      </c>
      <c r="K16" s="20">
        <v>41698</v>
      </c>
      <c r="L16" s="20">
        <v>41728</v>
      </c>
      <c r="M16" s="21"/>
      <c r="N16" s="21"/>
      <c r="O16" s="21"/>
      <c r="P16" s="18">
        <v>2012.84</v>
      </c>
      <c r="Q16" s="34"/>
      <c r="R16" s="35" t="s">
        <v>202</v>
      </c>
    </row>
    <row r="17" spans="1:18" s="14" customFormat="1" ht="45" customHeight="1" x14ac:dyDescent="0.2">
      <c r="A17" s="17" t="s">
        <v>27</v>
      </c>
      <c r="B17" s="17" t="s">
        <v>157</v>
      </c>
      <c r="C17" s="17" t="s">
        <v>196</v>
      </c>
      <c r="D17" s="24">
        <v>894.59</v>
      </c>
      <c r="E17" s="24">
        <v>47.09</v>
      </c>
      <c r="F17" s="25"/>
      <c r="G17" s="25"/>
      <c r="H17" s="25"/>
      <c r="I17" s="25"/>
      <c r="J17" s="18">
        <f t="shared" si="0"/>
        <v>941.68000000000006</v>
      </c>
      <c r="K17" s="23">
        <v>41793</v>
      </c>
      <c r="L17" s="23">
        <v>41763</v>
      </c>
      <c r="M17" s="21"/>
      <c r="N17" s="21"/>
      <c r="O17" s="21"/>
      <c r="P17" s="24">
        <v>894.59</v>
      </c>
      <c r="Q17" s="34"/>
      <c r="R17" s="35" t="s">
        <v>202</v>
      </c>
    </row>
    <row r="18" spans="1:18" s="14" customFormat="1" ht="39.75" customHeight="1" x14ac:dyDescent="0.2">
      <c r="A18" s="17" t="s">
        <v>28</v>
      </c>
      <c r="B18" s="17" t="s">
        <v>157</v>
      </c>
      <c r="C18" s="17" t="s">
        <v>196</v>
      </c>
      <c r="D18" s="18">
        <v>1341.89</v>
      </c>
      <c r="E18" s="18">
        <v>70.63</v>
      </c>
      <c r="F18" s="19"/>
      <c r="G18" s="19"/>
      <c r="H18" s="19"/>
      <c r="I18" s="19"/>
      <c r="J18" s="18">
        <f t="shared" si="0"/>
        <v>1412.52</v>
      </c>
      <c r="K18" s="20">
        <v>41713</v>
      </c>
      <c r="L18" s="20">
        <v>41743</v>
      </c>
      <c r="M18" s="21"/>
      <c r="N18" s="21"/>
      <c r="O18" s="21"/>
      <c r="P18" s="18">
        <v>1341.89</v>
      </c>
      <c r="Q18" s="34"/>
      <c r="R18" s="35" t="s">
        <v>202</v>
      </c>
    </row>
    <row r="19" spans="1:18" s="14" customFormat="1" ht="36.75" customHeight="1" x14ac:dyDescent="0.2">
      <c r="A19" s="17" t="s">
        <v>29</v>
      </c>
      <c r="B19" s="17" t="s">
        <v>157</v>
      </c>
      <c r="C19" s="17" t="s">
        <v>196</v>
      </c>
      <c r="D19" s="18">
        <v>3354.73</v>
      </c>
      <c r="E19" s="18">
        <v>176.57</v>
      </c>
      <c r="F19" s="19"/>
      <c r="G19" s="19"/>
      <c r="H19" s="19"/>
      <c r="I19" s="19"/>
      <c r="J19" s="18">
        <f t="shared" si="0"/>
        <v>3531.3</v>
      </c>
      <c r="K19" s="20">
        <v>41729</v>
      </c>
      <c r="L19" s="20">
        <v>41759</v>
      </c>
      <c r="M19" s="21"/>
      <c r="N19" s="21"/>
      <c r="O19" s="21"/>
      <c r="P19" s="18">
        <v>3354.73</v>
      </c>
      <c r="Q19" s="34"/>
      <c r="R19" s="35" t="s">
        <v>202</v>
      </c>
    </row>
    <row r="20" spans="1:18" s="14" customFormat="1" ht="43.5" customHeight="1" x14ac:dyDescent="0.2">
      <c r="A20" s="17" t="s">
        <v>30</v>
      </c>
      <c r="B20" s="17" t="s">
        <v>157</v>
      </c>
      <c r="C20" s="17" t="s">
        <v>196</v>
      </c>
      <c r="D20" s="18">
        <v>1789.19</v>
      </c>
      <c r="E20" s="18">
        <v>94.17</v>
      </c>
      <c r="F20" s="19"/>
      <c r="G20" s="19"/>
      <c r="H20" s="19"/>
      <c r="I20" s="19"/>
      <c r="J20" s="18">
        <f t="shared" si="0"/>
        <v>1883.3600000000001</v>
      </c>
      <c r="K20" s="20">
        <v>41744</v>
      </c>
      <c r="L20" s="20">
        <v>41774</v>
      </c>
      <c r="M20" s="21"/>
      <c r="N20" s="21"/>
      <c r="O20" s="21"/>
      <c r="P20" s="18">
        <v>1789.19</v>
      </c>
      <c r="Q20" s="34"/>
      <c r="R20" s="35" t="s">
        <v>202</v>
      </c>
    </row>
    <row r="21" spans="1:18" s="14" customFormat="1" ht="37.5" customHeight="1" x14ac:dyDescent="0.2">
      <c r="A21" s="17" t="s">
        <v>31</v>
      </c>
      <c r="B21" s="17" t="s">
        <v>157</v>
      </c>
      <c r="C21" s="17" t="s">
        <v>196</v>
      </c>
      <c r="D21" s="18">
        <v>1118.24</v>
      </c>
      <c r="E21" s="18">
        <v>58.86</v>
      </c>
      <c r="F21" s="19"/>
      <c r="G21" s="19"/>
      <c r="H21" s="19"/>
      <c r="I21" s="19"/>
      <c r="J21" s="18">
        <f t="shared" si="0"/>
        <v>1177.0999999999999</v>
      </c>
      <c r="K21" s="20">
        <v>41758</v>
      </c>
      <c r="L21" s="20">
        <v>41788</v>
      </c>
      <c r="M21" s="21"/>
      <c r="N21" s="21"/>
      <c r="O21" s="21"/>
      <c r="P21" s="18">
        <v>1118.24</v>
      </c>
      <c r="Q21" s="34"/>
      <c r="R21" s="35" t="s">
        <v>202</v>
      </c>
    </row>
    <row r="22" spans="1:18" s="14" customFormat="1" ht="49.5" customHeight="1" x14ac:dyDescent="0.2">
      <c r="A22" s="17" t="s">
        <v>32</v>
      </c>
      <c r="B22" s="17" t="s">
        <v>157</v>
      </c>
      <c r="C22" s="17" t="s">
        <v>196</v>
      </c>
      <c r="D22" s="18">
        <v>2610.3000000000002</v>
      </c>
      <c r="E22" s="18">
        <v>115.5</v>
      </c>
      <c r="F22" s="19"/>
      <c r="G22" s="19"/>
      <c r="H22" s="19"/>
      <c r="I22" s="19"/>
      <c r="J22" s="18">
        <f t="shared" si="0"/>
        <v>2725.8</v>
      </c>
      <c r="K22" s="20">
        <v>41758</v>
      </c>
      <c r="L22" s="20">
        <v>41788</v>
      </c>
      <c r="M22" s="21"/>
      <c r="N22" s="21"/>
      <c r="O22" s="21"/>
      <c r="P22" s="18">
        <v>2610.3000000000002</v>
      </c>
      <c r="Q22" s="34"/>
      <c r="R22" s="35" t="s">
        <v>202</v>
      </c>
    </row>
    <row r="23" spans="1:18" s="14" customFormat="1" ht="40.5" customHeight="1" x14ac:dyDescent="0.2">
      <c r="A23" s="17" t="s">
        <v>33</v>
      </c>
      <c r="B23" s="17" t="s">
        <v>157</v>
      </c>
      <c r="C23" s="17" t="s">
        <v>196</v>
      </c>
      <c r="D23" s="18">
        <v>1565.54</v>
      </c>
      <c r="E23" s="18">
        <v>82.4</v>
      </c>
      <c r="F23" s="19"/>
      <c r="G23" s="19"/>
      <c r="H23" s="19"/>
      <c r="I23" s="19"/>
      <c r="J23" s="18">
        <f t="shared" si="0"/>
        <v>1647.94</v>
      </c>
      <c r="K23" s="23">
        <v>41887</v>
      </c>
      <c r="L23" s="23">
        <v>41857</v>
      </c>
      <c r="M23" s="21"/>
      <c r="N23" s="21"/>
      <c r="O23" s="21"/>
      <c r="P23" s="18">
        <v>1565.54</v>
      </c>
      <c r="Q23" s="34"/>
      <c r="R23" s="35" t="s">
        <v>202</v>
      </c>
    </row>
    <row r="24" spans="1:18" s="14" customFormat="1" ht="38.25" customHeight="1" x14ac:dyDescent="0.2">
      <c r="A24" s="17" t="s">
        <v>34</v>
      </c>
      <c r="B24" s="17" t="s">
        <v>157</v>
      </c>
      <c r="C24" s="17" t="s">
        <v>196</v>
      </c>
      <c r="D24" s="18">
        <v>1341.89</v>
      </c>
      <c r="E24" s="18">
        <v>70.63</v>
      </c>
      <c r="F24" s="19"/>
      <c r="G24" s="19"/>
      <c r="H24" s="19"/>
      <c r="I24" s="19"/>
      <c r="J24" s="18">
        <f t="shared" si="0"/>
        <v>1412.52</v>
      </c>
      <c r="K24" s="20">
        <v>41774</v>
      </c>
      <c r="L24" s="20">
        <v>41804</v>
      </c>
      <c r="M24" s="21"/>
      <c r="N24" s="21"/>
      <c r="O24" s="21"/>
      <c r="P24" s="18">
        <v>1341.89</v>
      </c>
      <c r="Q24" s="34"/>
      <c r="R24" s="35" t="s">
        <v>202</v>
      </c>
    </row>
    <row r="25" spans="1:18" s="14" customFormat="1" ht="36" customHeight="1" x14ac:dyDescent="0.2">
      <c r="A25" s="17" t="s">
        <v>35</v>
      </c>
      <c r="B25" s="17" t="s">
        <v>157</v>
      </c>
      <c r="C25" s="17" t="s">
        <v>196</v>
      </c>
      <c r="D25" s="18">
        <v>2236.4899999999998</v>
      </c>
      <c r="E25" s="18">
        <v>117.71</v>
      </c>
      <c r="F25" s="19"/>
      <c r="G25" s="19"/>
      <c r="H25" s="19"/>
      <c r="I25" s="19"/>
      <c r="J25" s="18">
        <f t="shared" si="0"/>
        <v>2354.1999999999998</v>
      </c>
      <c r="K25" s="20">
        <v>41789</v>
      </c>
      <c r="L25" s="20">
        <v>41819</v>
      </c>
      <c r="M25" s="21"/>
      <c r="N25" s="21"/>
      <c r="O25" s="21"/>
      <c r="P25" s="18">
        <v>2236.4899999999998</v>
      </c>
      <c r="Q25" s="34"/>
      <c r="R25" s="35" t="s">
        <v>202</v>
      </c>
    </row>
    <row r="26" spans="1:18" s="14" customFormat="1" ht="44.25" customHeight="1" x14ac:dyDescent="0.2">
      <c r="A26" s="17" t="s">
        <v>36</v>
      </c>
      <c r="B26" s="17" t="s">
        <v>157</v>
      </c>
      <c r="C26" s="17" t="s">
        <v>196</v>
      </c>
      <c r="D26" s="18">
        <v>2460.13</v>
      </c>
      <c r="E26" s="18">
        <v>129.49</v>
      </c>
      <c r="F26" s="19"/>
      <c r="G26" s="19"/>
      <c r="H26" s="19"/>
      <c r="I26" s="19"/>
      <c r="J26" s="18">
        <f t="shared" si="0"/>
        <v>2589.62</v>
      </c>
      <c r="K26" s="20">
        <v>41803</v>
      </c>
      <c r="L26" s="20">
        <v>41833</v>
      </c>
      <c r="M26" s="21"/>
      <c r="N26" s="21"/>
      <c r="O26" s="21"/>
      <c r="P26" s="18">
        <v>2460.13</v>
      </c>
      <c r="Q26" s="34"/>
      <c r="R26" s="35" t="s">
        <v>202</v>
      </c>
    </row>
    <row r="27" spans="1:18" s="14" customFormat="1" ht="36.75" customHeight="1" x14ac:dyDescent="0.2">
      <c r="A27" s="17" t="s">
        <v>37</v>
      </c>
      <c r="B27" s="17" t="s">
        <v>157</v>
      </c>
      <c r="C27" s="17" t="s">
        <v>196</v>
      </c>
      <c r="D27" s="18">
        <v>2012.84</v>
      </c>
      <c r="E27" s="18">
        <v>105.94</v>
      </c>
      <c r="F27" s="19"/>
      <c r="G27" s="19"/>
      <c r="H27" s="19"/>
      <c r="I27" s="19"/>
      <c r="J27" s="18">
        <f t="shared" si="0"/>
        <v>2118.7799999999997</v>
      </c>
      <c r="K27" s="20">
        <v>41820</v>
      </c>
      <c r="L27" s="20">
        <v>41850</v>
      </c>
      <c r="M27" s="21"/>
      <c r="N27" s="21"/>
      <c r="O27" s="21"/>
      <c r="P27" s="18">
        <v>2012.84</v>
      </c>
      <c r="Q27" s="34"/>
      <c r="R27" s="35" t="s">
        <v>202</v>
      </c>
    </row>
    <row r="28" spans="1:18" s="14" customFormat="1" ht="38.25" customHeight="1" x14ac:dyDescent="0.2">
      <c r="A28" s="17" t="s">
        <v>38</v>
      </c>
      <c r="B28" s="17" t="s">
        <v>157</v>
      </c>
      <c r="C28" s="17" t="s">
        <v>196</v>
      </c>
      <c r="D28" s="18">
        <v>2236.4899999999998</v>
      </c>
      <c r="E28" s="18">
        <v>117.71</v>
      </c>
      <c r="F28" s="19"/>
      <c r="G28" s="19"/>
      <c r="H28" s="19"/>
      <c r="I28" s="19"/>
      <c r="J28" s="18">
        <f t="shared" si="0"/>
        <v>2354.1999999999998</v>
      </c>
      <c r="K28" s="20">
        <v>41835</v>
      </c>
      <c r="L28" s="20">
        <v>41865</v>
      </c>
      <c r="M28" s="21"/>
      <c r="N28" s="21"/>
      <c r="O28" s="21"/>
      <c r="P28" s="18">
        <v>2236.4899999999998</v>
      </c>
      <c r="Q28" s="34"/>
      <c r="R28" s="35" t="s">
        <v>202</v>
      </c>
    </row>
    <row r="29" spans="1:18" s="14" customFormat="1" ht="39.75" customHeight="1" x14ac:dyDescent="0.2">
      <c r="A29" s="17" t="s">
        <v>39</v>
      </c>
      <c r="B29" s="17" t="s">
        <v>157</v>
      </c>
      <c r="C29" s="17" t="s">
        <v>196</v>
      </c>
      <c r="D29" s="18">
        <v>2907.43</v>
      </c>
      <c r="E29" s="18">
        <v>153.03</v>
      </c>
      <c r="F29" s="19"/>
      <c r="G29" s="19"/>
      <c r="H29" s="19"/>
      <c r="I29" s="19"/>
      <c r="J29" s="18">
        <f t="shared" si="0"/>
        <v>3060.46</v>
      </c>
      <c r="K29" s="20">
        <v>41851</v>
      </c>
      <c r="L29" s="20">
        <v>41881</v>
      </c>
      <c r="M29" s="21"/>
      <c r="N29" s="21"/>
      <c r="O29" s="21"/>
      <c r="P29" s="18">
        <v>2907.43</v>
      </c>
      <c r="Q29" s="34"/>
      <c r="R29" s="35" t="s">
        <v>202</v>
      </c>
    </row>
    <row r="30" spans="1:18" s="14" customFormat="1" ht="40.5" customHeight="1" x14ac:dyDescent="0.2">
      <c r="A30" s="17" t="s">
        <v>40</v>
      </c>
      <c r="B30" s="17" t="s">
        <v>157</v>
      </c>
      <c r="C30" s="17" t="s">
        <v>196</v>
      </c>
      <c r="D30" s="18">
        <v>2460.13</v>
      </c>
      <c r="E30" s="18">
        <v>129.49</v>
      </c>
      <c r="F30" s="19"/>
      <c r="G30" s="19"/>
      <c r="H30" s="19"/>
      <c r="I30" s="19"/>
      <c r="J30" s="18">
        <f t="shared" si="0"/>
        <v>2589.62</v>
      </c>
      <c r="K30" s="20">
        <v>41866</v>
      </c>
      <c r="L30" s="20">
        <v>41896</v>
      </c>
      <c r="M30" s="21"/>
      <c r="N30" s="21"/>
      <c r="O30" s="21"/>
      <c r="P30" s="18">
        <v>2460.13</v>
      </c>
      <c r="Q30" s="34"/>
      <c r="R30" s="35" t="s">
        <v>202</v>
      </c>
    </row>
    <row r="31" spans="1:18" s="14" customFormat="1" ht="39.75" customHeight="1" x14ac:dyDescent="0.2">
      <c r="A31" s="17" t="s">
        <v>41</v>
      </c>
      <c r="B31" s="17" t="s">
        <v>157</v>
      </c>
      <c r="C31" s="17" t="s">
        <v>196</v>
      </c>
      <c r="D31" s="18">
        <v>1356.41</v>
      </c>
      <c r="E31" s="18">
        <v>71.39</v>
      </c>
      <c r="F31" s="19"/>
      <c r="G31" s="19"/>
      <c r="H31" s="19"/>
      <c r="I31" s="19"/>
      <c r="J31" s="18">
        <f t="shared" si="0"/>
        <v>1427.8000000000002</v>
      </c>
      <c r="K31" s="20">
        <v>41866</v>
      </c>
      <c r="L31" s="20">
        <v>41896</v>
      </c>
      <c r="M31" s="21"/>
      <c r="N31" s="21"/>
      <c r="O31" s="21"/>
      <c r="P31" s="18">
        <v>1356.41</v>
      </c>
      <c r="Q31" s="34"/>
      <c r="R31" s="35" t="s">
        <v>202</v>
      </c>
    </row>
    <row r="32" spans="1:18" s="14" customFormat="1" ht="36" customHeight="1" x14ac:dyDescent="0.2">
      <c r="A32" s="17" t="s">
        <v>42</v>
      </c>
      <c r="B32" s="17" t="s">
        <v>157</v>
      </c>
      <c r="C32" s="17" t="s">
        <v>196</v>
      </c>
      <c r="D32" s="18">
        <v>2683.78</v>
      </c>
      <c r="E32" s="18">
        <v>141.26</v>
      </c>
      <c r="F32" s="19"/>
      <c r="G32" s="19"/>
      <c r="H32" s="19"/>
      <c r="I32" s="19"/>
      <c r="J32" s="18">
        <f t="shared" si="0"/>
        <v>2825.04</v>
      </c>
      <c r="K32" s="20">
        <v>41882</v>
      </c>
      <c r="L32" s="20">
        <v>41912</v>
      </c>
      <c r="M32" s="21"/>
      <c r="N32" s="21"/>
      <c r="O32" s="21"/>
      <c r="P32" s="18">
        <v>2683.78</v>
      </c>
      <c r="Q32" s="34"/>
      <c r="R32" s="35" t="s">
        <v>202</v>
      </c>
    </row>
    <row r="33" spans="1:18" s="14" customFormat="1" ht="38.25" customHeight="1" x14ac:dyDescent="0.2">
      <c r="A33" s="17" t="s">
        <v>43</v>
      </c>
      <c r="B33" s="17" t="s">
        <v>157</v>
      </c>
      <c r="C33" s="17" t="s">
        <v>196</v>
      </c>
      <c r="D33" s="18">
        <v>2236.4899999999998</v>
      </c>
      <c r="E33" s="18">
        <v>117.71</v>
      </c>
      <c r="F33" s="19"/>
      <c r="G33" s="19"/>
      <c r="H33" s="19"/>
      <c r="I33" s="19"/>
      <c r="J33" s="18">
        <f t="shared" si="0"/>
        <v>2354.1999999999998</v>
      </c>
      <c r="K33" s="20">
        <v>41897</v>
      </c>
      <c r="L33" s="22">
        <v>41927</v>
      </c>
      <c r="M33" s="21"/>
      <c r="N33" s="21"/>
      <c r="O33" s="21"/>
      <c r="P33" s="18">
        <v>2236.4899999999998</v>
      </c>
      <c r="Q33" s="34"/>
      <c r="R33" s="35" t="s">
        <v>202</v>
      </c>
    </row>
    <row r="34" spans="1:18" s="14" customFormat="1" ht="41.25" customHeight="1" x14ac:dyDescent="0.2">
      <c r="A34" s="17" t="s">
        <v>44</v>
      </c>
      <c r="B34" s="17" t="s">
        <v>157</v>
      </c>
      <c r="C34" s="17" t="s">
        <v>196</v>
      </c>
      <c r="D34" s="18">
        <v>2589.5100000000002</v>
      </c>
      <c r="E34" s="18">
        <v>136.29</v>
      </c>
      <c r="F34" s="19"/>
      <c r="G34" s="19"/>
      <c r="H34" s="19"/>
      <c r="I34" s="19"/>
      <c r="J34" s="18">
        <f t="shared" si="0"/>
        <v>2725.8</v>
      </c>
      <c r="K34" s="20">
        <v>41897</v>
      </c>
      <c r="L34" s="22">
        <v>41927</v>
      </c>
      <c r="M34" s="21"/>
      <c r="N34" s="21"/>
      <c r="O34" s="21"/>
      <c r="P34" s="18">
        <v>2589.5100000000002</v>
      </c>
      <c r="Q34" s="34"/>
      <c r="R34" s="35" t="s">
        <v>202</v>
      </c>
    </row>
    <row r="35" spans="1:18" s="14" customFormat="1" ht="42.75" customHeight="1" x14ac:dyDescent="0.2">
      <c r="A35" s="17" t="s">
        <v>45</v>
      </c>
      <c r="B35" s="17" t="s">
        <v>157</v>
      </c>
      <c r="C35" s="17" t="s">
        <v>196</v>
      </c>
      <c r="D35" s="18">
        <v>2683.78</v>
      </c>
      <c r="E35" s="18">
        <v>141.26</v>
      </c>
      <c r="F35" s="19"/>
      <c r="G35" s="19"/>
      <c r="H35" s="19"/>
      <c r="I35" s="19"/>
      <c r="J35" s="18">
        <f t="shared" si="0"/>
        <v>2825.04</v>
      </c>
      <c r="K35" s="20">
        <v>41912</v>
      </c>
      <c r="L35" s="22">
        <v>41942</v>
      </c>
      <c r="M35" s="21"/>
      <c r="N35" s="21"/>
      <c r="O35" s="21"/>
      <c r="P35" s="18">
        <v>2683.78</v>
      </c>
      <c r="Q35" s="34"/>
      <c r="R35" s="35" t="s">
        <v>202</v>
      </c>
    </row>
    <row r="36" spans="1:18" s="14" customFormat="1" ht="40.5" customHeight="1" x14ac:dyDescent="0.2">
      <c r="A36" s="17" t="s">
        <v>46</v>
      </c>
      <c r="B36" s="17" t="s">
        <v>157</v>
      </c>
      <c r="C36" s="17" t="s">
        <v>196</v>
      </c>
      <c r="D36" s="18">
        <v>2460.13</v>
      </c>
      <c r="E36" s="18">
        <v>129.49</v>
      </c>
      <c r="F36" s="19"/>
      <c r="G36" s="19"/>
      <c r="H36" s="19"/>
      <c r="I36" s="19"/>
      <c r="J36" s="18">
        <f t="shared" si="0"/>
        <v>2589.62</v>
      </c>
      <c r="K36" s="22">
        <v>41927</v>
      </c>
      <c r="L36" s="22">
        <v>41957</v>
      </c>
      <c r="M36" s="21"/>
      <c r="N36" s="21"/>
      <c r="O36" s="21"/>
      <c r="P36" s="18">
        <v>2460.13</v>
      </c>
      <c r="Q36" s="34"/>
      <c r="R36" s="35" t="s">
        <v>202</v>
      </c>
    </row>
    <row r="37" spans="1:18" s="14" customFormat="1" ht="39" customHeight="1" x14ac:dyDescent="0.2">
      <c r="A37" s="17" t="s">
        <v>47</v>
      </c>
      <c r="B37" s="17" t="s">
        <v>157</v>
      </c>
      <c r="C37" s="17" t="s">
        <v>196</v>
      </c>
      <c r="D37" s="18">
        <v>2907.43</v>
      </c>
      <c r="E37" s="18">
        <v>153.03</v>
      </c>
      <c r="F37" s="19"/>
      <c r="G37" s="19"/>
      <c r="H37" s="19"/>
      <c r="I37" s="19"/>
      <c r="J37" s="18">
        <f t="shared" si="0"/>
        <v>3060.46</v>
      </c>
      <c r="K37" s="22">
        <v>41943</v>
      </c>
      <c r="L37" s="22">
        <v>41973</v>
      </c>
      <c r="M37" s="21"/>
      <c r="N37" s="21"/>
      <c r="O37" s="21"/>
      <c r="P37" s="18">
        <v>2907.43</v>
      </c>
      <c r="Q37" s="34"/>
      <c r="R37" s="35" t="s">
        <v>202</v>
      </c>
    </row>
    <row r="38" spans="1:18" s="14" customFormat="1" ht="44.25" customHeight="1" x14ac:dyDescent="0.2">
      <c r="A38" s="17" t="s">
        <v>48</v>
      </c>
      <c r="B38" s="17" t="s">
        <v>157</v>
      </c>
      <c r="C38" s="17" t="s">
        <v>196</v>
      </c>
      <c r="D38" s="18">
        <v>2010.94</v>
      </c>
      <c r="E38" s="18">
        <v>105.84</v>
      </c>
      <c r="F38" s="19"/>
      <c r="G38" s="19"/>
      <c r="H38" s="19"/>
      <c r="I38" s="19"/>
      <c r="J38" s="18">
        <f t="shared" si="0"/>
        <v>2116.7800000000002</v>
      </c>
      <c r="K38" s="22">
        <v>41958</v>
      </c>
      <c r="L38" s="22">
        <v>41988</v>
      </c>
      <c r="M38" s="21"/>
      <c r="N38" s="21"/>
      <c r="O38" s="21"/>
      <c r="P38" s="18">
        <v>2010.94</v>
      </c>
      <c r="Q38" s="34"/>
      <c r="R38" s="35" t="s">
        <v>202</v>
      </c>
    </row>
    <row r="39" spans="1:18" s="14" customFormat="1" ht="40.5" customHeight="1" x14ac:dyDescent="0.2">
      <c r="A39" s="17" t="s">
        <v>49</v>
      </c>
      <c r="B39" s="17" t="s">
        <v>157</v>
      </c>
      <c r="C39" s="17" t="s">
        <v>196</v>
      </c>
      <c r="D39" s="18">
        <v>2460.13</v>
      </c>
      <c r="E39" s="18">
        <v>129.49</v>
      </c>
      <c r="F39" s="19"/>
      <c r="G39" s="19"/>
      <c r="H39" s="19"/>
      <c r="I39" s="19"/>
      <c r="J39" s="18">
        <f t="shared" ref="J39:J70" si="1">+D39+E39+F39+G39+H39+I39</f>
        <v>2589.62</v>
      </c>
      <c r="K39" s="22">
        <v>41973</v>
      </c>
      <c r="L39" s="22">
        <v>42003</v>
      </c>
      <c r="M39" s="21"/>
      <c r="N39" s="21"/>
      <c r="O39" s="21"/>
      <c r="P39" s="18">
        <v>2460.13</v>
      </c>
      <c r="Q39" s="34"/>
      <c r="R39" s="35" t="s">
        <v>202</v>
      </c>
    </row>
    <row r="40" spans="1:18" s="14" customFormat="1" ht="36" customHeight="1" x14ac:dyDescent="0.2">
      <c r="A40" s="17" t="s">
        <v>158</v>
      </c>
      <c r="B40" s="17" t="s">
        <v>157</v>
      </c>
      <c r="C40" s="17" t="s">
        <v>196</v>
      </c>
      <c r="D40" s="18">
        <v>2236.4899999999998</v>
      </c>
      <c r="E40" s="18">
        <v>117.71</v>
      </c>
      <c r="F40" s="19"/>
      <c r="G40" s="19"/>
      <c r="H40" s="19"/>
      <c r="I40" s="19"/>
      <c r="J40" s="18">
        <f t="shared" si="1"/>
        <v>2354.1999999999998</v>
      </c>
      <c r="K40" s="22">
        <v>41988</v>
      </c>
      <c r="L40" s="20">
        <v>42018</v>
      </c>
      <c r="M40" s="21"/>
      <c r="N40" s="21"/>
      <c r="O40" s="21"/>
      <c r="P40" s="18">
        <v>2236.4899999999998</v>
      </c>
      <c r="Q40" s="34"/>
      <c r="R40" s="35" t="s">
        <v>202</v>
      </c>
    </row>
    <row r="41" spans="1:18" s="14" customFormat="1" ht="39" customHeight="1" x14ac:dyDescent="0.2">
      <c r="A41" s="17" t="s">
        <v>50</v>
      </c>
      <c r="B41" s="17" t="s">
        <v>157</v>
      </c>
      <c r="C41" s="17" t="s">
        <v>196</v>
      </c>
      <c r="D41" s="18">
        <v>2012.84</v>
      </c>
      <c r="E41" s="18">
        <v>105.94</v>
      </c>
      <c r="F41" s="19"/>
      <c r="G41" s="19"/>
      <c r="H41" s="19"/>
      <c r="I41" s="19"/>
      <c r="J41" s="18">
        <f t="shared" si="1"/>
        <v>2118.7799999999997</v>
      </c>
      <c r="K41" s="22">
        <v>42003</v>
      </c>
      <c r="L41" s="20">
        <v>42033</v>
      </c>
      <c r="M41" s="21"/>
      <c r="N41" s="21"/>
      <c r="O41" s="21"/>
      <c r="P41" s="18">
        <v>2012.84</v>
      </c>
      <c r="Q41" s="34"/>
      <c r="R41" s="35" t="s">
        <v>202</v>
      </c>
    </row>
    <row r="42" spans="1:18" s="14" customFormat="1" ht="39" customHeight="1" x14ac:dyDescent="0.2">
      <c r="A42" s="17" t="s">
        <v>51</v>
      </c>
      <c r="B42" s="17" t="s">
        <v>157</v>
      </c>
      <c r="C42" s="17" t="s">
        <v>196</v>
      </c>
      <c r="D42" s="18">
        <v>3945.92</v>
      </c>
      <c r="E42" s="18">
        <v>207.68</v>
      </c>
      <c r="F42" s="19"/>
      <c r="G42" s="19"/>
      <c r="H42" s="19"/>
      <c r="I42" s="19"/>
      <c r="J42" s="18">
        <f t="shared" si="1"/>
        <v>4153.6000000000004</v>
      </c>
      <c r="K42" s="22">
        <v>42003</v>
      </c>
      <c r="L42" s="20">
        <v>42033</v>
      </c>
      <c r="M42" s="21"/>
      <c r="N42" s="21"/>
      <c r="O42" s="21"/>
      <c r="P42" s="18">
        <v>3945.92</v>
      </c>
      <c r="Q42" s="34"/>
      <c r="R42" s="35" t="s">
        <v>202</v>
      </c>
    </row>
    <row r="43" spans="1:18" s="14" customFormat="1" ht="39" customHeight="1" x14ac:dyDescent="0.2">
      <c r="A43" s="17" t="s">
        <v>52</v>
      </c>
      <c r="B43" s="17" t="s">
        <v>157</v>
      </c>
      <c r="C43" s="17" t="s">
        <v>196</v>
      </c>
      <c r="D43" s="18">
        <v>2012.84</v>
      </c>
      <c r="E43" s="18">
        <v>105.94</v>
      </c>
      <c r="F43" s="19"/>
      <c r="G43" s="19"/>
      <c r="H43" s="19"/>
      <c r="I43" s="19"/>
      <c r="J43" s="18">
        <f t="shared" si="1"/>
        <v>2118.7799999999997</v>
      </c>
      <c r="K43" s="20">
        <v>42019</v>
      </c>
      <c r="L43" s="20">
        <v>42049</v>
      </c>
      <c r="M43" s="21"/>
      <c r="N43" s="21"/>
      <c r="O43" s="21"/>
      <c r="P43" s="18">
        <v>2012.84</v>
      </c>
      <c r="Q43" s="34"/>
      <c r="R43" s="35" t="s">
        <v>202</v>
      </c>
    </row>
    <row r="44" spans="1:18" s="14" customFormat="1" ht="43.5" customHeight="1" x14ac:dyDescent="0.2">
      <c r="A44" s="17" t="s">
        <v>53</v>
      </c>
      <c r="B44" s="17" t="s">
        <v>157</v>
      </c>
      <c r="C44" s="17" t="s">
        <v>196</v>
      </c>
      <c r="D44" s="18">
        <v>2012.84</v>
      </c>
      <c r="E44" s="18">
        <v>105.94</v>
      </c>
      <c r="F44" s="19"/>
      <c r="G44" s="19"/>
      <c r="H44" s="19"/>
      <c r="I44" s="19"/>
      <c r="J44" s="18">
        <f t="shared" si="1"/>
        <v>2118.7799999999997</v>
      </c>
      <c r="K44" s="20">
        <v>42035</v>
      </c>
      <c r="L44" s="23">
        <v>42038</v>
      </c>
      <c r="M44" s="21"/>
      <c r="N44" s="21"/>
      <c r="O44" s="21"/>
      <c r="P44" s="18">
        <v>2012.84</v>
      </c>
      <c r="Q44" s="34"/>
      <c r="R44" s="35" t="s">
        <v>202</v>
      </c>
    </row>
    <row r="45" spans="1:18" s="14" customFormat="1" ht="41.25" customHeight="1" x14ac:dyDescent="0.2">
      <c r="A45" s="17" t="s">
        <v>54</v>
      </c>
      <c r="B45" s="17" t="s">
        <v>157</v>
      </c>
      <c r="C45" s="17" t="s">
        <v>196</v>
      </c>
      <c r="D45" s="18">
        <v>2012.84</v>
      </c>
      <c r="E45" s="18">
        <v>105.94</v>
      </c>
      <c r="F45" s="19"/>
      <c r="G45" s="19"/>
      <c r="H45" s="19"/>
      <c r="I45" s="19"/>
      <c r="J45" s="18">
        <f t="shared" si="1"/>
        <v>2118.7799999999997</v>
      </c>
      <c r="K45" s="20">
        <v>42050</v>
      </c>
      <c r="L45" s="20">
        <v>42080</v>
      </c>
      <c r="M45" s="21"/>
      <c r="N45" s="21"/>
      <c r="O45" s="21"/>
      <c r="P45" s="18">
        <v>2012.84</v>
      </c>
      <c r="Q45" s="34"/>
      <c r="R45" s="35" t="s">
        <v>202</v>
      </c>
    </row>
    <row r="46" spans="1:18" s="14" customFormat="1" ht="39.75" customHeight="1" x14ac:dyDescent="0.2">
      <c r="A46" s="17" t="s">
        <v>55</v>
      </c>
      <c r="B46" s="17" t="s">
        <v>157</v>
      </c>
      <c r="C46" s="17" t="s">
        <v>196</v>
      </c>
      <c r="D46" s="18">
        <v>2236.4899999999998</v>
      </c>
      <c r="E46" s="18">
        <v>117.71</v>
      </c>
      <c r="F46" s="19"/>
      <c r="G46" s="19"/>
      <c r="H46" s="19"/>
      <c r="I46" s="19"/>
      <c r="J46" s="18">
        <f t="shared" si="1"/>
        <v>2354.1999999999998</v>
      </c>
      <c r="K46" s="20">
        <v>42078</v>
      </c>
      <c r="L46" s="20">
        <v>42108</v>
      </c>
      <c r="M46" s="21"/>
      <c r="N46" s="21"/>
      <c r="O46" s="21"/>
      <c r="P46" s="18">
        <v>2236.4899999999998</v>
      </c>
      <c r="Q46" s="34"/>
      <c r="R46" s="35" t="s">
        <v>202</v>
      </c>
    </row>
    <row r="47" spans="1:18" s="14" customFormat="1" ht="41.25" customHeight="1" x14ac:dyDescent="0.2">
      <c r="A47" s="17" t="s">
        <v>56</v>
      </c>
      <c r="B47" s="17" t="s">
        <v>157</v>
      </c>
      <c r="C47" s="17" t="s">
        <v>196</v>
      </c>
      <c r="D47" s="18">
        <v>2236.4899999999998</v>
      </c>
      <c r="E47" s="18">
        <v>117.71</v>
      </c>
      <c r="F47" s="19"/>
      <c r="G47" s="19"/>
      <c r="H47" s="19"/>
      <c r="I47" s="19"/>
      <c r="J47" s="18">
        <f t="shared" si="1"/>
        <v>2354.1999999999998</v>
      </c>
      <c r="K47" s="20">
        <v>42109</v>
      </c>
      <c r="L47" s="20">
        <v>42139</v>
      </c>
      <c r="M47" s="21"/>
      <c r="N47" s="21"/>
      <c r="O47" s="21"/>
      <c r="P47" s="18">
        <v>2236.4899999999998</v>
      </c>
      <c r="Q47" s="34"/>
      <c r="R47" s="35" t="s">
        <v>202</v>
      </c>
    </row>
    <row r="48" spans="1:18" s="14" customFormat="1" ht="41.25" customHeight="1" x14ac:dyDescent="0.2">
      <c r="A48" s="17" t="s">
        <v>57</v>
      </c>
      <c r="B48" s="17" t="s">
        <v>157</v>
      </c>
      <c r="C48" s="17" t="s">
        <v>196</v>
      </c>
      <c r="D48" s="18">
        <v>2244.75</v>
      </c>
      <c r="E48" s="18">
        <v>118.15</v>
      </c>
      <c r="F48" s="19"/>
      <c r="G48" s="19"/>
      <c r="H48" s="19"/>
      <c r="I48" s="19"/>
      <c r="J48" s="18">
        <f t="shared" si="1"/>
        <v>2362.9</v>
      </c>
      <c r="K48" s="20">
        <v>42109</v>
      </c>
      <c r="L48" s="20">
        <v>42139</v>
      </c>
      <c r="M48" s="21"/>
      <c r="N48" s="21"/>
      <c r="O48" s="21"/>
      <c r="P48" s="18">
        <v>2244.75</v>
      </c>
      <c r="Q48" s="34"/>
      <c r="R48" s="35" t="s">
        <v>202</v>
      </c>
    </row>
    <row r="49" spans="1:18" s="14" customFormat="1" ht="42.75" customHeight="1" x14ac:dyDescent="0.2">
      <c r="A49" s="17" t="s">
        <v>58</v>
      </c>
      <c r="B49" s="17" t="s">
        <v>157</v>
      </c>
      <c r="C49" s="17" t="s">
        <v>196</v>
      </c>
      <c r="D49" s="18">
        <v>3034.9</v>
      </c>
      <c r="E49" s="18">
        <v>159.74</v>
      </c>
      <c r="F49" s="19"/>
      <c r="G49" s="19"/>
      <c r="H49" s="19"/>
      <c r="I49" s="19"/>
      <c r="J49" s="18">
        <f t="shared" si="1"/>
        <v>3194.6400000000003</v>
      </c>
      <c r="K49" s="20">
        <v>42124</v>
      </c>
      <c r="L49" s="20">
        <v>42154</v>
      </c>
      <c r="M49" s="21"/>
      <c r="N49" s="21"/>
      <c r="O49" s="21"/>
      <c r="P49" s="18">
        <v>3034.9</v>
      </c>
      <c r="Q49" s="34"/>
      <c r="R49" s="35" t="s">
        <v>202</v>
      </c>
    </row>
    <row r="50" spans="1:18" s="14" customFormat="1" ht="36" customHeight="1" x14ac:dyDescent="0.2">
      <c r="A50" s="17" t="s">
        <v>59</v>
      </c>
      <c r="B50" s="17" t="s">
        <v>157</v>
      </c>
      <c r="C50" s="17" t="s">
        <v>196</v>
      </c>
      <c r="D50" s="18">
        <v>2012.84</v>
      </c>
      <c r="E50" s="18">
        <v>105.94</v>
      </c>
      <c r="F50" s="19"/>
      <c r="G50" s="19"/>
      <c r="H50" s="19"/>
      <c r="I50" s="19"/>
      <c r="J50" s="18">
        <f t="shared" si="1"/>
        <v>2118.7799999999997</v>
      </c>
      <c r="K50" s="20">
        <v>42139</v>
      </c>
      <c r="L50" s="20">
        <v>42169</v>
      </c>
      <c r="M50" s="21"/>
      <c r="N50" s="21"/>
      <c r="O50" s="21"/>
      <c r="P50" s="18">
        <v>2012.84</v>
      </c>
      <c r="Q50" s="34"/>
      <c r="R50" s="35" t="s">
        <v>202</v>
      </c>
    </row>
    <row r="51" spans="1:18" s="14" customFormat="1" ht="45" customHeight="1" x14ac:dyDescent="0.2">
      <c r="A51" s="17" t="s">
        <v>60</v>
      </c>
      <c r="B51" s="17" t="s">
        <v>157</v>
      </c>
      <c r="C51" s="17" t="s">
        <v>196</v>
      </c>
      <c r="D51" s="18">
        <v>2460.13</v>
      </c>
      <c r="E51" s="18">
        <v>129.49</v>
      </c>
      <c r="F51" s="19"/>
      <c r="G51" s="19"/>
      <c r="H51" s="19"/>
      <c r="I51" s="19"/>
      <c r="J51" s="18">
        <f t="shared" si="1"/>
        <v>2589.62</v>
      </c>
      <c r="K51" s="20">
        <v>42155</v>
      </c>
      <c r="L51" s="20">
        <v>42185</v>
      </c>
      <c r="M51" s="21"/>
      <c r="N51" s="21"/>
      <c r="O51" s="21"/>
      <c r="P51" s="18">
        <v>2460.13</v>
      </c>
      <c r="Q51" s="34"/>
      <c r="R51" s="35" t="s">
        <v>202</v>
      </c>
    </row>
    <row r="52" spans="1:18" s="14" customFormat="1" ht="36.75" customHeight="1" x14ac:dyDescent="0.2">
      <c r="A52" s="17" t="s">
        <v>61</v>
      </c>
      <c r="B52" s="17" t="s">
        <v>157</v>
      </c>
      <c r="C52" s="17" t="s">
        <v>196</v>
      </c>
      <c r="D52" s="18">
        <v>2236.4899999999998</v>
      </c>
      <c r="E52" s="18">
        <v>117.71</v>
      </c>
      <c r="F52" s="19"/>
      <c r="G52" s="19"/>
      <c r="H52" s="19"/>
      <c r="I52" s="19"/>
      <c r="J52" s="18">
        <f t="shared" si="1"/>
        <v>2354.1999999999998</v>
      </c>
      <c r="K52" s="20">
        <v>42170</v>
      </c>
      <c r="L52" s="20">
        <v>42200</v>
      </c>
      <c r="M52" s="21"/>
      <c r="N52" s="21"/>
      <c r="O52" s="21"/>
      <c r="P52" s="18">
        <v>2236.4899999999998</v>
      </c>
      <c r="Q52" s="34"/>
      <c r="R52" s="35" t="s">
        <v>202</v>
      </c>
    </row>
    <row r="53" spans="1:18" s="14" customFormat="1" ht="42.75" customHeight="1" x14ac:dyDescent="0.2">
      <c r="A53" s="17" t="s">
        <v>62</v>
      </c>
      <c r="B53" s="17" t="s">
        <v>157</v>
      </c>
      <c r="C53" s="17" t="s">
        <v>196</v>
      </c>
      <c r="D53" s="18">
        <v>2683.78</v>
      </c>
      <c r="E53" s="18">
        <v>141.26</v>
      </c>
      <c r="F53" s="19"/>
      <c r="G53" s="19"/>
      <c r="H53" s="19"/>
      <c r="I53" s="19"/>
      <c r="J53" s="18">
        <f t="shared" si="1"/>
        <v>2825.04</v>
      </c>
      <c r="K53" s="20">
        <v>42185</v>
      </c>
      <c r="L53" s="20">
        <v>42215</v>
      </c>
      <c r="M53" s="21"/>
      <c r="N53" s="21"/>
      <c r="O53" s="21"/>
      <c r="P53" s="18">
        <v>2683.78</v>
      </c>
      <c r="Q53" s="34"/>
      <c r="R53" s="35" t="s">
        <v>202</v>
      </c>
    </row>
    <row r="54" spans="1:18" s="14" customFormat="1" ht="34.5" customHeight="1" x14ac:dyDescent="0.2">
      <c r="A54" s="17" t="s">
        <v>63</v>
      </c>
      <c r="B54" s="17" t="s">
        <v>157</v>
      </c>
      <c r="C54" s="17" t="s">
        <v>196</v>
      </c>
      <c r="D54" s="18">
        <v>6587.9</v>
      </c>
      <c r="E54" s="18">
        <v>291.5</v>
      </c>
      <c r="F54" s="19"/>
      <c r="G54" s="19"/>
      <c r="H54" s="19"/>
      <c r="I54" s="19"/>
      <c r="J54" s="18">
        <f t="shared" si="1"/>
        <v>6879.4</v>
      </c>
      <c r="K54" s="20">
        <v>42185</v>
      </c>
      <c r="L54" s="20">
        <v>42215</v>
      </c>
      <c r="M54" s="21"/>
      <c r="N54" s="21"/>
      <c r="O54" s="21"/>
      <c r="P54" s="18">
        <v>6587.9</v>
      </c>
      <c r="Q54" s="34"/>
      <c r="R54" s="35" t="s">
        <v>202</v>
      </c>
    </row>
    <row r="55" spans="1:18" s="14" customFormat="1" ht="36" customHeight="1" x14ac:dyDescent="0.2">
      <c r="A55" s="17" t="s">
        <v>64</v>
      </c>
      <c r="B55" s="17" t="s">
        <v>157</v>
      </c>
      <c r="C55" s="17" t="s">
        <v>196</v>
      </c>
      <c r="D55" s="18">
        <v>2542.87</v>
      </c>
      <c r="E55" s="18">
        <v>133.84</v>
      </c>
      <c r="F55" s="19"/>
      <c r="G55" s="19"/>
      <c r="H55" s="19"/>
      <c r="I55" s="19"/>
      <c r="J55" s="18">
        <f t="shared" si="1"/>
        <v>2676.71</v>
      </c>
      <c r="K55" s="20">
        <v>42200</v>
      </c>
      <c r="L55" s="20">
        <v>42230</v>
      </c>
      <c r="M55" s="21"/>
      <c r="N55" s="21"/>
      <c r="O55" s="21"/>
      <c r="P55" s="18">
        <v>2542.87</v>
      </c>
      <c r="Q55" s="34"/>
      <c r="R55" s="35" t="s">
        <v>202</v>
      </c>
    </row>
    <row r="56" spans="1:18" s="14" customFormat="1" ht="28.5" customHeight="1" x14ac:dyDescent="0.2">
      <c r="A56" s="17" t="s">
        <v>65</v>
      </c>
      <c r="B56" s="17" t="s">
        <v>157</v>
      </c>
      <c r="C56" s="17" t="s">
        <v>196</v>
      </c>
      <c r="D56" s="18">
        <v>2236.4899999999998</v>
      </c>
      <c r="E56" s="18">
        <v>117.71</v>
      </c>
      <c r="F56" s="19"/>
      <c r="G56" s="19"/>
      <c r="H56" s="19"/>
      <c r="I56" s="19"/>
      <c r="J56" s="18">
        <f t="shared" si="1"/>
        <v>2354.1999999999998</v>
      </c>
      <c r="K56" s="22">
        <v>42325</v>
      </c>
      <c r="L56" s="22">
        <v>42355</v>
      </c>
      <c r="M56" s="21"/>
      <c r="N56" s="21"/>
      <c r="O56" s="21"/>
      <c r="P56" s="18">
        <v>2236.4899999999998</v>
      </c>
      <c r="Q56" s="34"/>
      <c r="R56" s="35" t="s">
        <v>202</v>
      </c>
    </row>
    <row r="57" spans="1:18" s="14" customFormat="1" ht="39" customHeight="1" x14ac:dyDescent="0.2">
      <c r="A57" s="17" t="s">
        <v>66</v>
      </c>
      <c r="B57" s="17" t="s">
        <v>157</v>
      </c>
      <c r="C57" s="17" t="s">
        <v>196</v>
      </c>
      <c r="D57" s="18">
        <v>2236.4899999999998</v>
      </c>
      <c r="E57" s="18">
        <v>117.71</v>
      </c>
      <c r="F57" s="19"/>
      <c r="G57" s="19"/>
      <c r="H57" s="19"/>
      <c r="I57" s="19"/>
      <c r="J57" s="18">
        <f t="shared" si="1"/>
        <v>2354.1999999999998</v>
      </c>
      <c r="K57" s="22">
        <v>42325</v>
      </c>
      <c r="L57" s="22">
        <v>42355</v>
      </c>
      <c r="M57" s="21"/>
      <c r="N57" s="21"/>
      <c r="O57" s="21"/>
      <c r="P57" s="18">
        <v>2236.4899999999998</v>
      </c>
      <c r="Q57" s="34"/>
      <c r="R57" s="35" t="s">
        <v>202</v>
      </c>
    </row>
    <row r="58" spans="1:18" s="14" customFormat="1" ht="36" customHeight="1" x14ac:dyDescent="0.2">
      <c r="A58" s="17" t="s">
        <v>67</v>
      </c>
      <c r="B58" s="17" t="s">
        <v>153</v>
      </c>
      <c r="C58" s="17" t="s">
        <v>154</v>
      </c>
      <c r="D58" s="18">
        <f>6886.4-3766</f>
        <v>3120.3999999999996</v>
      </c>
      <c r="E58" s="18">
        <f>320-175</f>
        <v>145</v>
      </c>
      <c r="F58" s="19"/>
      <c r="G58" s="19">
        <f>345.6-189</f>
        <v>156.60000000000002</v>
      </c>
      <c r="H58" s="19"/>
      <c r="I58" s="19"/>
      <c r="J58" s="18">
        <f t="shared" si="1"/>
        <v>3421.9999999999995</v>
      </c>
      <c r="K58" s="23">
        <v>42742</v>
      </c>
      <c r="L58" s="20">
        <v>42947</v>
      </c>
      <c r="M58" s="21"/>
      <c r="N58" s="18">
        <v>3120.4</v>
      </c>
      <c r="O58" s="21"/>
      <c r="P58" s="21"/>
      <c r="Q58" s="34"/>
      <c r="R58" s="35" t="s">
        <v>152</v>
      </c>
    </row>
    <row r="59" spans="1:18" s="14" customFormat="1" ht="12.75" customHeight="1" x14ac:dyDescent="0.2">
      <c r="A59" s="17" t="s">
        <v>68</v>
      </c>
      <c r="B59" s="17" t="s">
        <v>69</v>
      </c>
      <c r="C59" s="17" t="s">
        <v>194</v>
      </c>
      <c r="D59" s="18">
        <v>90860</v>
      </c>
      <c r="E59" s="18"/>
      <c r="F59" s="19"/>
      <c r="G59" s="19"/>
      <c r="H59" s="19"/>
      <c r="I59" s="19"/>
      <c r="J59" s="18">
        <f t="shared" si="1"/>
        <v>90860</v>
      </c>
      <c r="K59" s="22">
        <v>41971</v>
      </c>
      <c r="L59" s="22">
        <v>41971</v>
      </c>
      <c r="M59" s="21"/>
      <c r="N59" s="21"/>
      <c r="O59" s="21"/>
      <c r="P59" s="18">
        <v>90860</v>
      </c>
      <c r="Q59" s="34"/>
      <c r="R59" s="35" t="s">
        <v>201</v>
      </c>
    </row>
    <row r="60" spans="1:18" s="14" customFormat="1" ht="27" customHeight="1" x14ac:dyDescent="0.2">
      <c r="A60" s="17" t="s">
        <v>70</v>
      </c>
      <c r="B60" s="17" t="s">
        <v>155</v>
      </c>
      <c r="C60" s="17" t="s">
        <v>195</v>
      </c>
      <c r="D60" s="18">
        <v>4458.3</v>
      </c>
      <c r="E60" s="18">
        <v>197.27</v>
      </c>
      <c r="F60" s="19"/>
      <c r="G60" s="19"/>
      <c r="H60" s="19"/>
      <c r="I60" s="19"/>
      <c r="J60" s="18">
        <f t="shared" si="1"/>
        <v>4655.5700000000006</v>
      </c>
      <c r="K60" s="20">
        <v>42936</v>
      </c>
      <c r="L60" s="20">
        <v>42936</v>
      </c>
      <c r="M60" s="21"/>
      <c r="N60" s="21"/>
      <c r="O60" s="18">
        <v>4458.3</v>
      </c>
      <c r="P60" s="21"/>
      <c r="Q60" s="34"/>
      <c r="R60" s="34"/>
    </row>
    <row r="61" spans="1:18" s="14" customFormat="1" ht="34.5" customHeight="1" x14ac:dyDescent="0.2">
      <c r="A61" s="17" t="s">
        <v>72</v>
      </c>
      <c r="B61" s="17" t="s">
        <v>71</v>
      </c>
      <c r="C61" s="17" t="s">
        <v>156</v>
      </c>
      <c r="D61" s="18">
        <v>33813.300000000003</v>
      </c>
      <c r="E61" s="18">
        <v>1571.25</v>
      </c>
      <c r="F61" s="19"/>
      <c r="G61" s="19">
        <v>1696.95</v>
      </c>
      <c r="H61" s="19"/>
      <c r="I61" s="19"/>
      <c r="J61" s="18">
        <f t="shared" si="1"/>
        <v>37081.5</v>
      </c>
      <c r="K61" s="23">
        <v>42802</v>
      </c>
      <c r="L61" s="23">
        <v>42775</v>
      </c>
      <c r="M61" s="18">
        <v>33813.300000000003</v>
      </c>
      <c r="N61" s="21"/>
      <c r="O61" s="21"/>
      <c r="P61" s="21"/>
      <c r="Q61" s="34"/>
      <c r="R61" s="34"/>
    </row>
    <row r="62" spans="1:18" s="14" customFormat="1" ht="12.75" customHeight="1" x14ac:dyDescent="0.2">
      <c r="A62" s="17" t="s">
        <v>148</v>
      </c>
      <c r="B62" s="17" t="s">
        <v>147</v>
      </c>
      <c r="C62" s="17" t="s">
        <v>91</v>
      </c>
      <c r="D62" s="18">
        <v>57591.69</v>
      </c>
      <c r="E62" s="18">
        <v>2548.3000000000002</v>
      </c>
      <c r="F62" s="19"/>
      <c r="G62" s="19"/>
      <c r="H62" s="19"/>
      <c r="I62" s="19"/>
      <c r="J62" s="18">
        <f t="shared" si="1"/>
        <v>60139.990000000005</v>
      </c>
      <c r="K62" s="26">
        <v>42970</v>
      </c>
      <c r="L62" s="26">
        <v>42970</v>
      </c>
      <c r="M62" s="36">
        <v>57591.69</v>
      </c>
      <c r="N62" s="36"/>
      <c r="O62" s="21"/>
      <c r="P62" s="18"/>
      <c r="Q62" s="34"/>
      <c r="R62" s="34"/>
    </row>
    <row r="63" spans="1:18" s="14" customFormat="1" ht="12.75" customHeight="1" x14ac:dyDescent="0.2">
      <c r="A63" s="17" t="s">
        <v>217</v>
      </c>
      <c r="B63" s="17" t="s">
        <v>218</v>
      </c>
      <c r="C63" s="17" t="s">
        <v>219</v>
      </c>
      <c r="D63" s="18">
        <v>37134.06</v>
      </c>
      <c r="E63" s="18">
        <v>1643.1</v>
      </c>
      <c r="F63" s="19"/>
      <c r="G63" s="19"/>
      <c r="H63" s="19"/>
      <c r="I63" s="19"/>
      <c r="J63" s="18">
        <f t="shared" si="1"/>
        <v>38777.159999999996</v>
      </c>
      <c r="K63" s="26" t="s">
        <v>220</v>
      </c>
      <c r="L63" s="26" t="s">
        <v>220</v>
      </c>
      <c r="M63" s="36"/>
      <c r="N63" s="36">
        <v>37134.06</v>
      </c>
      <c r="O63" s="21"/>
      <c r="P63" s="18"/>
      <c r="Q63" s="34"/>
      <c r="R63" s="34"/>
    </row>
    <row r="64" spans="1:18" s="14" customFormat="1" ht="45" customHeight="1" x14ac:dyDescent="0.2">
      <c r="A64" s="17" t="s">
        <v>73</v>
      </c>
      <c r="B64" s="17" t="s">
        <v>74</v>
      </c>
      <c r="C64" s="17" t="s">
        <v>159</v>
      </c>
      <c r="D64" s="18">
        <f>82529.2-27464.5</f>
        <v>55064.7</v>
      </c>
      <c r="E64" s="18">
        <v>2389.5</v>
      </c>
      <c r="F64" s="19"/>
      <c r="G64" s="19">
        <v>4141.8</v>
      </c>
      <c r="H64" s="19"/>
      <c r="I64" s="19"/>
      <c r="J64" s="18">
        <f t="shared" si="1"/>
        <v>61596</v>
      </c>
      <c r="K64" s="23">
        <v>42742</v>
      </c>
      <c r="L64" s="20">
        <v>42947</v>
      </c>
      <c r="M64" s="36"/>
      <c r="N64" s="36">
        <v>55064.7</v>
      </c>
      <c r="O64" s="21"/>
      <c r="P64" s="21"/>
      <c r="Q64" s="34"/>
      <c r="R64" s="35" t="s">
        <v>160</v>
      </c>
    </row>
    <row r="65" spans="1:18" s="14" customFormat="1" ht="29.25" customHeight="1" x14ac:dyDescent="0.2">
      <c r="A65" s="17" t="s">
        <v>75</v>
      </c>
      <c r="B65" s="17" t="s">
        <v>162</v>
      </c>
      <c r="C65" s="17" t="s">
        <v>161</v>
      </c>
      <c r="D65" s="18">
        <v>19097</v>
      </c>
      <c r="E65" s="18">
        <v>845</v>
      </c>
      <c r="F65" s="19"/>
      <c r="G65" s="19"/>
      <c r="H65" s="19"/>
      <c r="I65" s="19"/>
      <c r="J65" s="18">
        <f t="shared" si="1"/>
        <v>19942</v>
      </c>
      <c r="K65" s="23">
        <v>42923</v>
      </c>
      <c r="L65" s="23">
        <v>42894</v>
      </c>
      <c r="M65" s="21"/>
      <c r="N65" s="18">
        <v>19097</v>
      </c>
      <c r="O65" s="21"/>
      <c r="P65" s="21"/>
      <c r="Q65" s="34"/>
      <c r="R65" s="34"/>
    </row>
    <row r="66" spans="1:18" s="14" customFormat="1" ht="38.25" customHeight="1" x14ac:dyDescent="0.2">
      <c r="A66" s="17" t="s">
        <v>76</v>
      </c>
      <c r="B66" s="17" t="s">
        <v>162</v>
      </c>
      <c r="C66" s="17" t="s">
        <v>163</v>
      </c>
      <c r="D66" s="18">
        <v>29662.5</v>
      </c>
      <c r="E66" s="18">
        <v>1312.5</v>
      </c>
      <c r="F66" s="19"/>
      <c r="G66" s="19"/>
      <c r="H66" s="19"/>
      <c r="I66" s="19"/>
      <c r="J66" s="18">
        <f t="shared" si="1"/>
        <v>30975</v>
      </c>
      <c r="K66" s="20">
        <v>42942</v>
      </c>
      <c r="L66" s="20">
        <v>42972</v>
      </c>
      <c r="M66" s="18">
        <v>29662.5</v>
      </c>
      <c r="N66" s="21"/>
      <c r="O66" s="21"/>
      <c r="P66" s="21"/>
      <c r="Q66" s="34"/>
      <c r="R66" s="34"/>
    </row>
    <row r="67" spans="1:18" s="14" customFormat="1" ht="12.75" customHeight="1" x14ac:dyDescent="0.2">
      <c r="A67" s="17" t="s">
        <v>78</v>
      </c>
      <c r="B67" s="17" t="s">
        <v>77</v>
      </c>
      <c r="C67" s="17" t="s">
        <v>79</v>
      </c>
      <c r="D67" s="18">
        <v>37660</v>
      </c>
      <c r="E67" s="18">
        <v>1750</v>
      </c>
      <c r="F67" s="19"/>
      <c r="G67" s="19">
        <v>1890</v>
      </c>
      <c r="H67" s="19"/>
      <c r="I67" s="19"/>
      <c r="J67" s="18">
        <f t="shared" si="1"/>
        <v>41300</v>
      </c>
      <c r="K67" s="20">
        <v>42944</v>
      </c>
      <c r="L67" s="20">
        <v>42974</v>
      </c>
      <c r="M67" s="18">
        <v>37660</v>
      </c>
      <c r="N67" s="21"/>
      <c r="O67" s="21"/>
      <c r="P67" s="21"/>
      <c r="Q67" s="34"/>
      <c r="R67" s="34"/>
    </row>
    <row r="68" spans="1:18" s="14" customFormat="1" ht="37.5" customHeight="1" x14ac:dyDescent="0.2">
      <c r="A68" s="17" t="s">
        <v>80</v>
      </c>
      <c r="B68" s="17" t="s">
        <v>81</v>
      </c>
      <c r="C68" s="27" t="s">
        <v>164</v>
      </c>
      <c r="D68" s="18">
        <v>12216.7</v>
      </c>
      <c r="E68" s="18">
        <v>550.29999999999995</v>
      </c>
      <c r="F68" s="19"/>
      <c r="G68" s="19"/>
      <c r="H68" s="19"/>
      <c r="I68" s="19"/>
      <c r="J68" s="18">
        <f t="shared" si="1"/>
        <v>12767</v>
      </c>
      <c r="K68" s="23">
        <v>41275</v>
      </c>
      <c r="L68" s="20">
        <v>41305</v>
      </c>
      <c r="M68" s="21"/>
      <c r="N68" s="21"/>
      <c r="O68" s="21"/>
      <c r="P68" s="18">
        <v>12216.7</v>
      </c>
      <c r="Q68" s="34"/>
      <c r="R68" s="35" t="s">
        <v>200</v>
      </c>
    </row>
    <row r="69" spans="1:18" s="14" customFormat="1" ht="24" customHeight="1" x14ac:dyDescent="0.2">
      <c r="A69" s="17" t="s">
        <v>82</v>
      </c>
      <c r="B69" s="17" t="s">
        <v>81</v>
      </c>
      <c r="C69" s="27" t="s">
        <v>165</v>
      </c>
      <c r="D69" s="18">
        <v>10261.950000000001</v>
      </c>
      <c r="E69" s="18">
        <v>462.25</v>
      </c>
      <c r="F69" s="19"/>
      <c r="G69" s="19"/>
      <c r="H69" s="19"/>
      <c r="I69" s="19"/>
      <c r="J69" s="18">
        <f t="shared" si="1"/>
        <v>10724.2</v>
      </c>
      <c r="K69" s="23">
        <v>41275</v>
      </c>
      <c r="L69" s="20">
        <v>41305</v>
      </c>
      <c r="M69" s="21"/>
      <c r="N69" s="21"/>
      <c r="O69" s="21"/>
      <c r="P69" s="18">
        <v>10261.950000000001</v>
      </c>
      <c r="Q69" s="34"/>
      <c r="R69" s="35" t="s">
        <v>200</v>
      </c>
    </row>
    <row r="70" spans="1:18" s="14" customFormat="1" ht="33" customHeight="1" x14ac:dyDescent="0.2">
      <c r="A70" s="17" t="s">
        <v>83</v>
      </c>
      <c r="B70" s="17" t="s">
        <v>81</v>
      </c>
      <c r="C70" s="27" t="s">
        <v>166</v>
      </c>
      <c r="D70" s="18">
        <v>3397</v>
      </c>
      <c r="E70" s="18">
        <v>153</v>
      </c>
      <c r="F70" s="19"/>
      <c r="G70" s="19"/>
      <c r="H70" s="19"/>
      <c r="I70" s="19"/>
      <c r="J70" s="18">
        <f t="shared" si="1"/>
        <v>3550</v>
      </c>
      <c r="K70" s="23">
        <v>41275</v>
      </c>
      <c r="L70" s="20">
        <v>41305</v>
      </c>
      <c r="M70" s="21"/>
      <c r="N70" s="21"/>
      <c r="O70" s="21"/>
      <c r="P70" s="18">
        <v>3397</v>
      </c>
      <c r="Q70" s="34"/>
      <c r="R70" s="35" t="s">
        <v>200</v>
      </c>
    </row>
    <row r="71" spans="1:18" s="14" customFormat="1" ht="27" customHeight="1" x14ac:dyDescent="0.2">
      <c r="A71" s="17" t="s">
        <v>145</v>
      </c>
      <c r="B71" s="17" t="s">
        <v>84</v>
      </c>
      <c r="C71" s="17" t="s">
        <v>85</v>
      </c>
      <c r="D71" s="18">
        <v>7200</v>
      </c>
      <c r="E71" s="18"/>
      <c r="F71" s="19">
        <v>800</v>
      </c>
      <c r="G71" s="19">
        <v>1440</v>
      </c>
      <c r="H71" s="19"/>
      <c r="I71" s="19"/>
      <c r="J71" s="18">
        <f t="shared" ref="J71:J93" si="2">+D71+E71+F71+G71+H71+I71</f>
        <v>9440</v>
      </c>
      <c r="K71" s="23">
        <v>42942</v>
      </c>
      <c r="L71" s="20">
        <v>42942</v>
      </c>
      <c r="M71" s="21"/>
      <c r="N71" s="18">
        <v>7200</v>
      </c>
      <c r="O71" s="21"/>
      <c r="P71" s="21"/>
      <c r="Q71" s="34"/>
      <c r="R71" s="34"/>
    </row>
    <row r="72" spans="1:18" s="14" customFormat="1" ht="12.75" customHeight="1" x14ac:dyDescent="0.2">
      <c r="A72" s="17" t="s">
        <v>146</v>
      </c>
      <c r="B72" s="17" t="s">
        <v>84</v>
      </c>
      <c r="C72" s="17" t="s">
        <v>85</v>
      </c>
      <c r="D72" s="18">
        <v>7020</v>
      </c>
      <c r="E72" s="18"/>
      <c r="F72" s="19">
        <v>780</v>
      </c>
      <c r="G72" s="19">
        <v>1404</v>
      </c>
      <c r="H72" s="19"/>
      <c r="I72" s="19"/>
      <c r="J72" s="18">
        <f t="shared" si="2"/>
        <v>9204</v>
      </c>
      <c r="K72" s="23">
        <v>42943</v>
      </c>
      <c r="L72" s="20">
        <v>42943</v>
      </c>
      <c r="M72" s="21"/>
      <c r="N72" s="18">
        <v>7020</v>
      </c>
      <c r="O72" s="21"/>
      <c r="P72" s="21"/>
      <c r="Q72" s="34"/>
      <c r="R72" s="34"/>
    </row>
    <row r="73" spans="1:18" s="14" customFormat="1" ht="26.25" customHeight="1" x14ac:dyDescent="0.2">
      <c r="A73" s="17" t="s">
        <v>87</v>
      </c>
      <c r="B73" s="17" t="s">
        <v>86</v>
      </c>
      <c r="C73" s="17" t="s">
        <v>167</v>
      </c>
      <c r="D73" s="18">
        <v>34973.5</v>
      </c>
      <c r="E73" s="18">
        <v>1547.5</v>
      </c>
      <c r="F73" s="19"/>
      <c r="G73" s="19"/>
      <c r="H73" s="19"/>
      <c r="I73" s="19"/>
      <c r="J73" s="18">
        <f t="shared" si="2"/>
        <v>36521</v>
      </c>
      <c r="K73" s="20">
        <v>42940</v>
      </c>
      <c r="L73" s="20">
        <v>42970</v>
      </c>
      <c r="M73" s="18">
        <v>34973.5</v>
      </c>
      <c r="N73" s="21"/>
      <c r="O73" s="21"/>
      <c r="P73" s="21"/>
      <c r="Q73" s="34"/>
      <c r="R73" s="34"/>
    </row>
    <row r="74" spans="1:18" s="14" customFormat="1" ht="28.5" customHeight="1" x14ac:dyDescent="0.2">
      <c r="A74" s="17" t="s">
        <v>88</v>
      </c>
      <c r="B74" s="17" t="s">
        <v>86</v>
      </c>
      <c r="C74" s="17" t="s">
        <v>168</v>
      </c>
      <c r="D74" s="18">
        <v>36725</v>
      </c>
      <c r="E74" s="18">
        <v>1625</v>
      </c>
      <c r="F74" s="19"/>
      <c r="G74" s="19"/>
      <c r="H74" s="19"/>
      <c r="I74" s="19"/>
      <c r="J74" s="18">
        <f t="shared" si="2"/>
        <v>38350</v>
      </c>
      <c r="K74" s="20">
        <v>42940</v>
      </c>
      <c r="L74" s="20">
        <v>42970</v>
      </c>
      <c r="M74" s="18">
        <v>36725</v>
      </c>
      <c r="N74" s="21"/>
      <c r="O74" s="21"/>
      <c r="P74" s="21"/>
      <c r="Q74" s="34"/>
      <c r="R74" s="34"/>
    </row>
    <row r="75" spans="1:18" s="14" customFormat="1" ht="38.25" customHeight="1" x14ac:dyDescent="0.2">
      <c r="A75" s="17" t="s">
        <v>89</v>
      </c>
      <c r="B75" s="17" t="s">
        <v>90</v>
      </c>
      <c r="C75" s="17" t="s">
        <v>170</v>
      </c>
      <c r="D75" s="18">
        <v>137301.89000000001</v>
      </c>
      <c r="E75" s="18">
        <v>6075.31</v>
      </c>
      <c r="F75" s="19"/>
      <c r="G75" s="19"/>
      <c r="H75" s="19"/>
      <c r="I75" s="19"/>
      <c r="J75" s="18">
        <f t="shared" si="2"/>
        <v>143377.20000000001</v>
      </c>
      <c r="K75" s="20">
        <v>42944</v>
      </c>
      <c r="L75" s="20">
        <v>42974</v>
      </c>
      <c r="M75" s="18">
        <v>137301.89000000001</v>
      </c>
      <c r="N75" s="21"/>
      <c r="O75" s="21"/>
      <c r="P75" s="21"/>
      <c r="Q75" s="34"/>
      <c r="R75" s="34"/>
    </row>
    <row r="76" spans="1:18" s="14" customFormat="1" ht="12.75" customHeight="1" x14ac:dyDescent="0.2">
      <c r="A76" s="17" t="s">
        <v>93</v>
      </c>
      <c r="B76" s="17" t="s">
        <v>92</v>
      </c>
      <c r="C76" s="17" t="s">
        <v>79</v>
      </c>
      <c r="D76" s="18">
        <v>31915.24</v>
      </c>
      <c r="E76" s="18">
        <v>1482.06</v>
      </c>
      <c r="F76" s="19"/>
      <c r="G76" s="19">
        <v>1601.7</v>
      </c>
      <c r="H76" s="19"/>
      <c r="I76" s="19"/>
      <c r="J76" s="18">
        <f t="shared" si="2"/>
        <v>34999</v>
      </c>
      <c r="K76" s="23">
        <v>42743</v>
      </c>
      <c r="L76" s="20">
        <v>42978</v>
      </c>
      <c r="M76" s="18">
        <v>31915.24</v>
      </c>
      <c r="N76" s="21"/>
      <c r="O76" s="21"/>
      <c r="P76" s="21"/>
      <c r="Q76" s="34"/>
      <c r="R76" s="34"/>
    </row>
    <row r="77" spans="1:18" s="14" customFormat="1" ht="39.75" customHeight="1" x14ac:dyDescent="0.2">
      <c r="A77" s="17" t="s">
        <v>94</v>
      </c>
      <c r="B77" s="17" t="s">
        <v>95</v>
      </c>
      <c r="C77" s="17" t="s">
        <v>151</v>
      </c>
      <c r="D77" s="18">
        <f>296733.59-288582.64</f>
        <v>8150.9500000000116</v>
      </c>
      <c r="E77" s="18">
        <v>345.37</v>
      </c>
      <c r="F77" s="19"/>
      <c r="G77" s="19"/>
      <c r="H77" s="19"/>
      <c r="I77" s="19"/>
      <c r="J77" s="18">
        <f t="shared" si="2"/>
        <v>8496.3200000000124</v>
      </c>
      <c r="K77" s="26">
        <v>41162</v>
      </c>
      <c r="L77" s="26">
        <v>41132</v>
      </c>
      <c r="M77" s="21"/>
      <c r="N77" s="21"/>
      <c r="O77" s="21"/>
      <c r="P77" s="18">
        <v>8150.95</v>
      </c>
      <c r="Q77" s="34"/>
      <c r="R77" s="35" t="s">
        <v>199</v>
      </c>
    </row>
    <row r="78" spans="1:18" s="14" customFormat="1" ht="21.75" customHeight="1" x14ac:dyDescent="0.2">
      <c r="A78" s="17" t="s">
        <v>96</v>
      </c>
      <c r="B78" s="17" t="s">
        <v>97</v>
      </c>
      <c r="C78" s="17" t="s">
        <v>169</v>
      </c>
      <c r="D78" s="18">
        <v>94253.3</v>
      </c>
      <c r="E78" s="18">
        <v>4170.5</v>
      </c>
      <c r="F78" s="19"/>
      <c r="G78" s="19"/>
      <c r="H78" s="19"/>
      <c r="I78" s="19"/>
      <c r="J78" s="18">
        <f t="shared" si="2"/>
        <v>98423.8</v>
      </c>
      <c r="K78" s="23">
        <v>42742</v>
      </c>
      <c r="L78" s="20">
        <v>42947</v>
      </c>
      <c r="M78" s="21"/>
      <c r="N78" s="18">
        <v>94253.3</v>
      </c>
      <c r="O78" s="21"/>
      <c r="P78" s="21"/>
      <c r="Q78" s="34"/>
      <c r="R78" s="34"/>
    </row>
    <row r="79" spans="1:18" s="14" customFormat="1" ht="21.75" customHeight="1" x14ac:dyDescent="0.2">
      <c r="A79" s="17" t="s">
        <v>203</v>
      </c>
      <c r="B79" s="17" t="s">
        <v>97</v>
      </c>
      <c r="C79" s="17" t="s">
        <v>204</v>
      </c>
      <c r="D79" s="18">
        <v>10463.799999999999</v>
      </c>
      <c r="E79" s="18">
        <v>463</v>
      </c>
      <c r="F79" s="19"/>
      <c r="G79" s="19"/>
      <c r="H79" s="19"/>
      <c r="I79" s="19"/>
      <c r="J79" s="18">
        <f t="shared" si="2"/>
        <v>10926.8</v>
      </c>
      <c r="K79" s="23" t="s">
        <v>205</v>
      </c>
      <c r="L79" s="20" t="s">
        <v>205</v>
      </c>
      <c r="M79" s="21"/>
      <c r="N79" s="18">
        <v>10463.799999999999</v>
      </c>
      <c r="O79" s="21"/>
      <c r="P79" s="21"/>
      <c r="Q79" s="34"/>
      <c r="R79" s="34"/>
    </row>
    <row r="80" spans="1:18" s="14" customFormat="1" ht="12.75" customHeight="1" x14ac:dyDescent="0.2">
      <c r="A80" s="17" t="s">
        <v>99</v>
      </c>
      <c r="B80" s="17" t="s">
        <v>98</v>
      </c>
      <c r="C80" s="17" t="s">
        <v>171</v>
      </c>
      <c r="D80" s="18">
        <v>31915.24</v>
      </c>
      <c r="E80" s="18">
        <v>1483.06</v>
      </c>
      <c r="F80" s="19"/>
      <c r="G80" s="19">
        <v>1601.7</v>
      </c>
      <c r="H80" s="19"/>
      <c r="I80" s="19"/>
      <c r="J80" s="18">
        <f t="shared" si="2"/>
        <v>35000</v>
      </c>
      <c r="K80" s="23">
        <v>42863</v>
      </c>
      <c r="L80" s="23">
        <v>42834</v>
      </c>
      <c r="M80" s="18">
        <v>31915.24</v>
      </c>
      <c r="N80" s="21"/>
      <c r="O80" s="21"/>
      <c r="P80" s="21"/>
      <c r="Q80" s="34"/>
      <c r="R80" s="34"/>
    </row>
    <row r="81" spans="1:18" s="14" customFormat="1" ht="12.75" customHeight="1" x14ac:dyDescent="0.2">
      <c r="A81" s="17" t="s">
        <v>101</v>
      </c>
      <c r="B81" s="17" t="s">
        <v>172</v>
      </c>
      <c r="C81" s="17" t="s">
        <v>100</v>
      </c>
      <c r="D81" s="18">
        <v>57203.4</v>
      </c>
      <c r="E81" s="18"/>
      <c r="F81" s="19">
        <v>6355.93</v>
      </c>
      <c r="G81" s="19">
        <v>11440.68</v>
      </c>
      <c r="H81" s="19"/>
      <c r="I81" s="19"/>
      <c r="J81" s="18">
        <f t="shared" si="2"/>
        <v>75000.010000000009</v>
      </c>
      <c r="K81" s="20">
        <v>42942</v>
      </c>
      <c r="L81" s="20">
        <v>42942</v>
      </c>
      <c r="M81" s="21"/>
      <c r="N81" s="18">
        <v>57203.4</v>
      </c>
      <c r="O81" s="21"/>
      <c r="P81" s="21"/>
      <c r="Q81" s="34"/>
      <c r="R81" s="34"/>
    </row>
    <row r="82" spans="1:18" s="14" customFormat="1" ht="12.75" customHeight="1" x14ac:dyDescent="0.2">
      <c r="A82" s="17" t="s">
        <v>102</v>
      </c>
      <c r="B82" s="17" t="s">
        <v>103</v>
      </c>
      <c r="C82" s="17" t="s">
        <v>174</v>
      </c>
      <c r="D82" s="18">
        <v>22600</v>
      </c>
      <c r="E82" s="18">
        <v>1000</v>
      </c>
      <c r="F82" s="19"/>
      <c r="G82" s="19"/>
      <c r="H82" s="19"/>
      <c r="I82" s="19"/>
      <c r="J82" s="18">
        <f t="shared" si="2"/>
        <v>23600</v>
      </c>
      <c r="K82" s="20">
        <v>42062</v>
      </c>
      <c r="L82" s="20">
        <v>42092</v>
      </c>
      <c r="M82" s="21"/>
      <c r="N82" s="21"/>
      <c r="O82" s="21"/>
      <c r="P82" s="18">
        <v>22600</v>
      </c>
      <c r="Q82" s="34"/>
      <c r="R82" s="35" t="s">
        <v>198</v>
      </c>
    </row>
    <row r="83" spans="1:18" s="14" customFormat="1" ht="12.75" customHeight="1" x14ac:dyDescent="0.2">
      <c r="A83" s="17" t="s">
        <v>104</v>
      </c>
      <c r="B83" s="17" t="s">
        <v>103</v>
      </c>
      <c r="C83" s="17" t="s">
        <v>173</v>
      </c>
      <c r="D83" s="18">
        <v>22600</v>
      </c>
      <c r="E83" s="18">
        <v>1000</v>
      </c>
      <c r="F83" s="19"/>
      <c r="G83" s="19"/>
      <c r="H83" s="19"/>
      <c r="I83" s="19"/>
      <c r="J83" s="18">
        <f t="shared" si="2"/>
        <v>23600</v>
      </c>
      <c r="K83" s="20">
        <v>42108</v>
      </c>
      <c r="L83" s="20">
        <v>42138</v>
      </c>
      <c r="M83" s="21"/>
      <c r="N83" s="21"/>
      <c r="O83" s="21"/>
      <c r="P83" s="18">
        <v>22600</v>
      </c>
      <c r="Q83" s="34"/>
      <c r="R83" s="35" t="s">
        <v>198</v>
      </c>
    </row>
    <row r="84" spans="1:18" s="14" customFormat="1" ht="24.75" customHeight="1" x14ac:dyDescent="0.2">
      <c r="A84" s="17" t="s">
        <v>105</v>
      </c>
      <c r="B84" s="17" t="s">
        <v>175</v>
      </c>
      <c r="C84" s="17" t="s">
        <v>167</v>
      </c>
      <c r="D84" s="18">
        <v>4248.8</v>
      </c>
      <c r="E84" s="18">
        <v>188</v>
      </c>
      <c r="F84" s="19"/>
      <c r="G84" s="19"/>
      <c r="H84" s="19"/>
      <c r="I84" s="19"/>
      <c r="J84" s="18">
        <f t="shared" si="2"/>
        <v>4436.8</v>
      </c>
      <c r="K84" s="20">
        <v>42940</v>
      </c>
      <c r="L84" s="20">
        <v>42970</v>
      </c>
      <c r="M84" s="18">
        <v>4248.8</v>
      </c>
      <c r="N84" s="21"/>
      <c r="O84" s="21"/>
      <c r="P84" s="21"/>
      <c r="Q84" s="34"/>
      <c r="R84" s="34"/>
    </row>
    <row r="85" spans="1:18" s="14" customFormat="1" ht="12.75" customHeight="1" x14ac:dyDescent="0.2">
      <c r="A85" s="17" t="s">
        <v>106</v>
      </c>
      <c r="B85" s="17" t="s">
        <v>175</v>
      </c>
      <c r="C85" s="17" t="s">
        <v>107</v>
      </c>
      <c r="D85" s="18">
        <v>23730</v>
      </c>
      <c r="E85" s="18">
        <v>1050</v>
      </c>
      <c r="F85" s="19"/>
      <c r="G85" s="19"/>
      <c r="H85" s="19"/>
      <c r="I85" s="19"/>
      <c r="J85" s="18">
        <f t="shared" si="2"/>
        <v>24780</v>
      </c>
      <c r="K85" s="20">
        <v>42940</v>
      </c>
      <c r="L85" s="20">
        <v>42970</v>
      </c>
      <c r="M85" s="18">
        <v>23730</v>
      </c>
      <c r="N85" s="21"/>
      <c r="O85" s="21"/>
      <c r="P85" s="21"/>
      <c r="Q85" s="34"/>
      <c r="R85" s="34"/>
    </row>
    <row r="86" spans="1:18" s="14" customFormat="1" ht="12.75" customHeight="1" x14ac:dyDescent="0.2">
      <c r="A86" s="17" t="s">
        <v>109</v>
      </c>
      <c r="B86" s="17" t="s">
        <v>108</v>
      </c>
      <c r="C86" s="17" t="s">
        <v>79</v>
      </c>
      <c r="D86" s="18">
        <v>26694.92</v>
      </c>
      <c r="E86" s="18"/>
      <c r="F86" s="19">
        <v>2966.1</v>
      </c>
      <c r="G86" s="19">
        <v>5338.98</v>
      </c>
      <c r="H86" s="19"/>
      <c r="I86" s="19"/>
      <c r="J86" s="18">
        <f t="shared" si="2"/>
        <v>35000</v>
      </c>
      <c r="K86" s="20">
        <v>42944</v>
      </c>
      <c r="L86" s="20">
        <v>42974</v>
      </c>
      <c r="M86" s="18">
        <v>26694.92</v>
      </c>
      <c r="N86" s="21"/>
      <c r="O86" s="21"/>
      <c r="P86" s="21"/>
      <c r="Q86" s="34"/>
      <c r="R86" s="34"/>
    </row>
    <row r="87" spans="1:18" s="14" customFormat="1" ht="12.75" customHeight="1" x14ac:dyDescent="0.2">
      <c r="A87" s="17" t="s">
        <v>111</v>
      </c>
      <c r="B87" s="17" t="s">
        <v>110</v>
      </c>
      <c r="C87" s="17" t="s">
        <v>176</v>
      </c>
      <c r="D87" s="18">
        <v>370640</v>
      </c>
      <c r="E87" s="18">
        <v>16400</v>
      </c>
      <c r="F87" s="19"/>
      <c r="G87" s="19"/>
      <c r="H87" s="19"/>
      <c r="I87" s="19"/>
      <c r="J87" s="18">
        <f t="shared" si="2"/>
        <v>387040</v>
      </c>
      <c r="K87" s="20">
        <v>42935</v>
      </c>
      <c r="L87" s="20">
        <v>42935</v>
      </c>
      <c r="M87" s="21"/>
      <c r="N87" s="21"/>
      <c r="O87" s="18">
        <v>370640</v>
      </c>
      <c r="P87" s="21"/>
      <c r="Q87" s="34"/>
      <c r="R87" s="34"/>
    </row>
    <row r="88" spans="1:18" s="14" customFormat="1" ht="12.75" customHeight="1" x14ac:dyDescent="0.2">
      <c r="A88" s="17" t="s">
        <v>112</v>
      </c>
      <c r="B88" s="17" t="s">
        <v>113</v>
      </c>
      <c r="C88" s="17" t="s">
        <v>114</v>
      </c>
      <c r="D88" s="18">
        <v>97059</v>
      </c>
      <c r="E88" s="18">
        <v>4371.58</v>
      </c>
      <c r="F88" s="19"/>
      <c r="G88" s="19">
        <v>1738.8</v>
      </c>
      <c r="H88" s="19"/>
      <c r="I88" s="19"/>
      <c r="J88" s="18">
        <f t="shared" si="2"/>
        <v>103169.38</v>
      </c>
      <c r="K88" s="23">
        <v>42802</v>
      </c>
      <c r="L88" s="23">
        <v>42802</v>
      </c>
      <c r="M88" s="21"/>
      <c r="N88" s="18">
        <v>97059</v>
      </c>
      <c r="O88" s="21"/>
      <c r="P88" s="21"/>
      <c r="Q88" s="34"/>
      <c r="R88" s="34"/>
    </row>
    <row r="89" spans="1:18" s="14" customFormat="1" ht="12.75" customHeight="1" x14ac:dyDescent="0.2">
      <c r="A89" s="17" t="s">
        <v>116</v>
      </c>
      <c r="B89" s="17" t="s">
        <v>115</v>
      </c>
      <c r="C89" s="17" t="s">
        <v>177</v>
      </c>
      <c r="D89" s="18">
        <v>779914.93</v>
      </c>
      <c r="E89" s="18">
        <v>34509.51</v>
      </c>
      <c r="F89" s="19"/>
      <c r="G89" s="19"/>
      <c r="H89" s="19"/>
      <c r="I89" s="19"/>
      <c r="J89" s="18">
        <f t="shared" si="2"/>
        <v>814424.44000000006</v>
      </c>
      <c r="K89" s="23">
        <v>42742</v>
      </c>
      <c r="L89" s="20">
        <v>42947</v>
      </c>
      <c r="M89" s="21"/>
      <c r="N89" s="18">
        <v>779914.93</v>
      </c>
      <c r="O89" s="21"/>
      <c r="P89" s="21"/>
      <c r="Q89" s="34"/>
      <c r="R89" s="34"/>
    </row>
    <row r="90" spans="1:18" s="14" customFormat="1" ht="12.75" customHeight="1" x14ac:dyDescent="0.2">
      <c r="A90" s="17" t="s">
        <v>117</v>
      </c>
      <c r="B90" s="17" t="s">
        <v>115</v>
      </c>
      <c r="C90" s="17" t="s">
        <v>118</v>
      </c>
      <c r="D90" s="18">
        <v>43877.120000000003</v>
      </c>
      <c r="E90" s="18">
        <v>1941.47</v>
      </c>
      <c r="F90" s="19"/>
      <c r="G90" s="19"/>
      <c r="H90" s="19"/>
      <c r="I90" s="19"/>
      <c r="J90" s="18">
        <f t="shared" si="2"/>
        <v>45818.590000000004</v>
      </c>
      <c r="K90" s="20">
        <v>42935</v>
      </c>
      <c r="L90" s="20">
        <v>42965</v>
      </c>
      <c r="M90" s="21"/>
      <c r="N90" s="18">
        <v>43877.120000000003</v>
      </c>
      <c r="O90" s="21"/>
      <c r="P90" s="21"/>
      <c r="Q90" s="34"/>
      <c r="R90" s="34"/>
    </row>
    <row r="91" spans="1:18" s="14" customFormat="1" ht="12.75" customHeight="1" x14ac:dyDescent="0.2">
      <c r="A91" s="17" t="s">
        <v>120</v>
      </c>
      <c r="B91" s="17" t="s">
        <v>119</v>
      </c>
      <c r="C91" s="17" t="s">
        <v>179</v>
      </c>
      <c r="D91" s="18">
        <v>28163.82</v>
      </c>
      <c r="E91" s="18">
        <v>1246.19</v>
      </c>
      <c r="F91" s="19"/>
      <c r="G91" s="19"/>
      <c r="H91" s="19"/>
      <c r="I91" s="19"/>
      <c r="J91" s="18">
        <f t="shared" si="2"/>
        <v>29410.01</v>
      </c>
      <c r="K91" s="23">
        <v>42802</v>
      </c>
      <c r="L91" s="23">
        <v>42775</v>
      </c>
      <c r="M91" s="18">
        <v>28163.82</v>
      </c>
      <c r="N91" s="21"/>
      <c r="O91" s="21"/>
      <c r="P91" s="21"/>
      <c r="Q91" s="34"/>
      <c r="R91" s="34"/>
    </row>
    <row r="92" spans="1:18" s="14" customFormat="1" ht="12.75" customHeight="1" x14ac:dyDescent="0.2">
      <c r="A92" s="17" t="s">
        <v>121</v>
      </c>
      <c r="B92" s="17" t="s">
        <v>119</v>
      </c>
      <c r="C92" s="17" t="s">
        <v>178</v>
      </c>
      <c r="D92" s="18">
        <v>1378.88</v>
      </c>
      <c r="E92" s="18">
        <v>61.02</v>
      </c>
      <c r="F92" s="19"/>
      <c r="G92" s="19"/>
      <c r="H92" s="19"/>
      <c r="I92" s="19"/>
      <c r="J92" s="18">
        <f t="shared" si="2"/>
        <v>1439.9</v>
      </c>
      <c r="K92" s="23">
        <v>42802</v>
      </c>
      <c r="L92" s="23">
        <v>42775</v>
      </c>
      <c r="M92" s="18">
        <v>1378.88</v>
      </c>
      <c r="N92" s="21"/>
      <c r="O92" s="21"/>
      <c r="P92" s="21"/>
      <c r="Q92" s="34"/>
      <c r="R92" s="34"/>
    </row>
    <row r="93" spans="1:18" s="14" customFormat="1" ht="12.75" customHeight="1" x14ac:dyDescent="0.2">
      <c r="A93" s="17" t="s">
        <v>123</v>
      </c>
      <c r="B93" s="17" t="s">
        <v>122</v>
      </c>
      <c r="C93" s="17" t="s">
        <v>79</v>
      </c>
      <c r="D93" s="18">
        <v>36474.57</v>
      </c>
      <c r="E93" s="18">
        <v>1694.92</v>
      </c>
      <c r="F93" s="19"/>
      <c r="G93" s="19">
        <v>1830.51</v>
      </c>
      <c r="H93" s="19"/>
      <c r="I93" s="19"/>
      <c r="J93" s="18">
        <f t="shared" si="2"/>
        <v>40000</v>
      </c>
      <c r="K93" s="20">
        <v>42947</v>
      </c>
      <c r="L93" s="20">
        <v>42977</v>
      </c>
      <c r="M93" s="18">
        <v>36474.57</v>
      </c>
      <c r="N93" s="21"/>
      <c r="O93" s="21"/>
      <c r="P93" s="21"/>
      <c r="Q93" s="34"/>
      <c r="R93" s="34"/>
    </row>
    <row r="94" spans="1:18" s="14" customFormat="1" ht="12.75" customHeight="1" x14ac:dyDescent="0.2">
      <c r="A94" s="17" t="s">
        <v>206</v>
      </c>
      <c r="B94" s="17" t="s">
        <v>207</v>
      </c>
      <c r="C94" s="17" t="s">
        <v>208</v>
      </c>
      <c r="D94" s="18">
        <v>9130.4</v>
      </c>
      <c r="E94" s="18">
        <v>404</v>
      </c>
      <c r="F94" s="19"/>
      <c r="G94" s="19"/>
      <c r="H94" s="19"/>
      <c r="I94" s="19"/>
      <c r="J94" s="18">
        <f t="shared" ref="J94:J95" si="3">+D94+E94+F94+G94+H94+I94</f>
        <v>9534.4</v>
      </c>
      <c r="K94" s="20" t="s">
        <v>182</v>
      </c>
      <c r="L94" s="20" t="s">
        <v>182</v>
      </c>
      <c r="M94" s="18"/>
      <c r="N94" s="21">
        <v>9130.4</v>
      </c>
      <c r="O94" s="21"/>
      <c r="P94" s="21"/>
      <c r="Q94" s="34"/>
      <c r="R94" s="34"/>
    </row>
    <row r="95" spans="1:18" s="14" customFormat="1" ht="12.75" customHeight="1" x14ac:dyDescent="0.2">
      <c r="A95" s="17" t="s">
        <v>125</v>
      </c>
      <c r="B95" s="17" t="s">
        <v>124</v>
      </c>
      <c r="C95" s="17" t="s">
        <v>126</v>
      </c>
      <c r="D95" s="18">
        <v>399000</v>
      </c>
      <c r="E95" s="18">
        <v>21000</v>
      </c>
      <c r="F95" s="19"/>
      <c r="G95" s="19"/>
      <c r="H95" s="19"/>
      <c r="I95" s="19"/>
      <c r="J95" s="18">
        <f t="shared" si="3"/>
        <v>420000</v>
      </c>
      <c r="K95" s="20">
        <v>42932</v>
      </c>
      <c r="L95" s="20">
        <v>42962</v>
      </c>
      <c r="M95" s="21"/>
      <c r="N95" s="18">
        <v>399000</v>
      </c>
      <c r="O95" s="21"/>
      <c r="P95" s="21"/>
      <c r="Q95" s="34"/>
      <c r="R95" s="34"/>
    </row>
    <row r="96" spans="1:18" s="14" customFormat="1" ht="12.75" customHeight="1" x14ac:dyDescent="0.2">
      <c r="A96" s="17" t="s">
        <v>127</v>
      </c>
      <c r="B96" s="17" t="s">
        <v>124</v>
      </c>
      <c r="C96" s="17" t="s">
        <v>128</v>
      </c>
      <c r="D96" s="18">
        <v>399000</v>
      </c>
      <c r="E96" s="18">
        <v>21000</v>
      </c>
      <c r="F96" s="19"/>
      <c r="G96" s="19"/>
      <c r="H96" s="19"/>
      <c r="I96" s="19"/>
      <c r="J96" s="18">
        <f t="shared" ref="J96:J109" si="4">+D96+E96+F96+G96+H96+I96</f>
        <v>420000</v>
      </c>
      <c r="K96" s="20">
        <v>42947</v>
      </c>
      <c r="L96" s="20">
        <v>42977</v>
      </c>
      <c r="M96" s="18">
        <v>399000</v>
      </c>
      <c r="N96" s="21"/>
      <c r="O96" s="21"/>
      <c r="P96" s="21"/>
      <c r="Q96" s="34"/>
      <c r="R96" s="34"/>
    </row>
    <row r="97" spans="1:18" s="14" customFormat="1" ht="12.75" customHeight="1" x14ac:dyDescent="0.2">
      <c r="A97" s="17" t="s">
        <v>180</v>
      </c>
      <c r="B97" s="17" t="s">
        <v>124</v>
      </c>
      <c r="C97" s="17" t="s">
        <v>181</v>
      </c>
      <c r="D97" s="18">
        <v>399000</v>
      </c>
      <c r="E97" s="18">
        <v>21000</v>
      </c>
      <c r="F97" s="19"/>
      <c r="G97" s="19"/>
      <c r="H97" s="19"/>
      <c r="I97" s="19"/>
      <c r="J97" s="18">
        <f t="shared" si="4"/>
        <v>420000</v>
      </c>
      <c r="K97" s="20" t="s">
        <v>182</v>
      </c>
      <c r="L97" s="20" t="s">
        <v>183</v>
      </c>
      <c r="M97" s="18">
        <v>399000</v>
      </c>
      <c r="N97" s="21"/>
      <c r="O97" s="21"/>
      <c r="P97" s="21"/>
      <c r="Q97" s="34"/>
      <c r="R97" s="34"/>
    </row>
    <row r="98" spans="1:18" s="14" customFormat="1" ht="12.75" customHeight="1" x14ac:dyDescent="0.2">
      <c r="A98" s="17" t="s">
        <v>130</v>
      </c>
      <c r="B98" s="17" t="s">
        <v>129</v>
      </c>
      <c r="C98" s="17" t="s">
        <v>131</v>
      </c>
      <c r="D98" s="18">
        <v>32280</v>
      </c>
      <c r="E98" s="18">
        <v>1500</v>
      </c>
      <c r="F98" s="19"/>
      <c r="G98" s="19">
        <v>1620</v>
      </c>
      <c r="H98" s="19"/>
      <c r="I98" s="19"/>
      <c r="J98" s="18">
        <f t="shared" si="4"/>
        <v>35400</v>
      </c>
      <c r="K98" s="23">
        <v>42743</v>
      </c>
      <c r="L98" s="23">
        <v>42743</v>
      </c>
      <c r="M98" s="21"/>
      <c r="N98" s="18">
        <v>32280</v>
      </c>
      <c r="O98" s="21"/>
      <c r="P98" s="21"/>
      <c r="Q98" s="34"/>
      <c r="R98" s="34"/>
    </row>
    <row r="99" spans="1:18" s="14" customFormat="1" ht="12.75" customHeight="1" x14ac:dyDescent="0.2">
      <c r="A99" s="17" t="s">
        <v>132</v>
      </c>
      <c r="B99" s="17" t="s">
        <v>187</v>
      </c>
      <c r="C99" s="17" t="s">
        <v>186</v>
      </c>
      <c r="D99" s="18">
        <v>5408.18</v>
      </c>
      <c r="E99" s="18">
        <v>239.3</v>
      </c>
      <c r="F99" s="19"/>
      <c r="G99" s="19"/>
      <c r="H99" s="19"/>
      <c r="I99" s="19"/>
      <c r="J99" s="18">
        <f t="shared" si="4"/>
        <v>5647.4800000000005</v>
      </c>
      <c r="K99" s="28">
        <v>43016</v>
      </c>
      <c r="L99" s="23">
        <v>42987</v>
      </c>
      <c r="M99" s="18">
        <v>5408.18</v>
      </c>
      <c r="N99" s="21"/>
      <c r="O99" s="21"/>
      <c r="P99" s="21"/>
      <c r="Q99" s="34"/>
      <c r="R99" s="34"/>
    </row>
    <row r="100" spans="1:18" s="14" customFormat="1" ht="12.75" customHeight="1" x14ac:dyDescent="0.2">
      <c r="A100" s="17" t="s">
        <v>212</v>
      </c>
      <c r="B100" s="17" t="s">
        <v>213</v>
      </c>
      <c r="C100" s="17" t="s">
        <v>204</v>
      </c>
      <c r="D100" s="18">
        <v>28815</v>
      </c>
      <c r="E100" s="18">
        <v>1275</v>
      </c>
      <c r="F100" s="19"/>
      <c r="G100" s="19"/>
      <c r="H100" s="19"/>
      <c r="I100" s="19"/>
      <c r="J100" s="18">
        <f t="shared" si="4"/>
        <v>30090</v>
      </c>
      <c r="K100" s="28" t="s">
        <v>211</v>
      </c>
      <c r="L100" s="23" t="s">
        <v>211</v>
      </c>
      <c r="M100" s="18">
        <v>28815</v>
      </c>
      <c r="N100" s="21"/>
      <c r="O100" s="21"/>
      <c r="P100" s="21"/>
      <c r="Q100" s="34"/>
      <c r="R100" s="34"/>
    </row>
    <row r="101" spans="1:18" s="14" customFormat="1" ht="12.75" customHeight="1" x14ac:dyDescent="0.2">
      <c r="A101" s="17" t="s">
        <v>133</v>
      </c>
      <c r="B101" s="17" t="s">
        <v>189</v>
      </c>
      <c r="C101" s="17" t="s">
        <v>188</v>
      </c>
      <c r="D101" s="18">
        <v>42572.75</v>
      </c>
      <c r="E101" s="18">
        <v>1883.75</v>
      </c>
      <c r="F101" s="19"/>
      <c r="G101" s="19"/>
      <c r="H101" s="19"/>
      <c r="I101" s="19"/>
      <c r="J101" s="18">
        <f t="shared" si="4"/>
        <v>44456.5</v>
      </c>
      <c r="K101" s="20">
        <v>42942</v>
      </c>
      <c r="L101" s="20">
        <v>42972</v>
      </c>
      <c r="M101" s="18">
        <v>42572.75</v>
      </c>
      <c r="N101" s="21"/>
      <c r="O101" s="21"/>
      <c r="P101" s="21"/>
      <c r="Q101" s="34"/>
      <c r="R101" s="34"/>
    </row>
    <row r="102" spans="1:18" s="14" customFormat="1" ht="12.75" customHeight="1" x14ac:dyDescent="0.2">
      <c r="A102" s="17" t="s">
        <v>134</v>
      </c>
      <c r="B102" s="17" t="s">
        <v>135</v>
      </c>
      <c r="C102" s="17" t="s">
        <v>136</v>
      </c>
      <c r="D102" s="18">
        <v>2600000</v>
      </c>
      <c r="E102" s="18"/>
      <c r="F102" s="19"/>
      <c r="G102" s="19"/>
      <c r="H102" s="19"/>
      <c r="I102" s="19"/>
      <c r="J102" s="18">
        <f t="shared" si="4"/>
        <v>2600000</v>
      </c>
      <c r="K102" s="23">
        <v>42005</v>
      </c>
      <c r="L102" s="23">
        <v>42005</v>
      </c>
      <c r="M102" s="21"/>
      <c r="N102" s="21"/>
      <c r="O102" s="21"/>
      <c r="P102" s="29">
        <v>2600000</v>
      </c>
      <c r="Q102" s="34"/>
      <c r="R102" s="34"/>
    </row>
    <row r="103" spans="1:18" s="14" customFormat="1" ht="12.75" customHeight="1" x14ac:dyDescent="0.2">
      <c r="A103" s="17" t="s">
        <v>137</v>
      </c>
      <c r="B103" s="17" t="s">
        <v>138</v>
      </c>
      <c r="C103" s="17" t="s">
        <v>184</v>
      </c>
      <c r="D103" s="18">
        <v>53353.88</v>
      </c>
      <c r="E103" s="18">
        <v>2360.8000000000002</v>
      </c>
      <c r="F103" s="19"/>
      <c r="G103" s="19"/>
      <c r="H103" s="19"/>
      <c r="I103" s="19"/>
      <c r="J103" s="18">
        <f t="shared" si="4"/>
        <v>55714.68</v>
      </c>
      <c r="K103" s="20">
        <v>42941</v>
      </c>
      <c r="L103" s="20">
        <v>42971</v>
      </c>
      <c r="M103" s="18">
        <v>53353.88</v>
      </c>
      <c r="N103" s="21"/>
      <c r="O103" s="21"/>
      <c r="P103" s="21"/>
      <c r="Q103" s="34"/>
      <c r="R103" s="34"/>
    </row>
    <row r="104" spans="1:18" s="14" customFormat="1" ht="12.75" customHeight="1" x14ac:dyDescent="0.2">
      <c r="A104" s="17" t="s">
        <v>139</v>
      </c>
      <c r="B104" s="17" t="s">
        <v>138</v>
      </c>
      <c r="C104" s="17" t="s">
        <v>185</v>
      </c>
      <c r="D104" s="18">
        <v>11243.5</v>
      </c>
      <c r="E104" s="18">
        <v>497.5</v>
      </c>
      <c r="F104" s="19"/>
      <c r="G104" s="19"/>
      <c r="H104" s="19"/>
      <c r="I104" s="19"/>
      <c r="J104" s="18">
        <f t="shared" si="4"/>
        <v>11741</v>
      </c>
      <c r="K104" s="20">
        <v>42941</v>
      </c>
      <c r="L104" s="20">
        <v>42971</v>
      </c>
      <c r="M104" s="18">
        <v>11243.5</v>
      </c>
      <c r="N104" s="21"/>
      <c r="O104" s="21"/>
      <c r="P104" s="21"/>
      <c r="Q104" s="34"/>
      <c r="R104" s="34"/>
    </row>
    <row r="105" spans="1:18" s="14" customFormat="1" ht="25.5" customHeight="1" x14ac:dyDescent="0.2">
      <c r="A105" s="17" t="s">
        <v>140</v>
      </c>
      <c r="B105" s="17" t="s">
        <v>141</v>
      </c>
      <c r="C105" s="17" t="s">
        <v>150</v>
      </c>
      <c r="D105" s="18">
        <v>16037.78</v>
      </c>
      <c r="E105" s="18">
        <v>745.25</v>
      </c>
      <c r="F105" s="19"/>
      <c r="G105" s="19">
        <v>804.87</v>
      </c>
      <c r="H105" s="19"/>
      <c r="I105" s="19"/>
      <c r="J105" s="18">
        <f t="shared" si="4"/>
        <v>17587.899999999998</v>
      </c>
      <c r="K105" s="20">
        <v>41850</v>
      </c>
      <c r="L105" s="20">
        <v>41880</v>
      </c>
      <c r="M105" s="21"/>
      <c r="N105" s="21"/>
      <c r="O105" s="21"/>
      <c r="P105" s="18">
        <v>16037.78</v>
      </c>
      <c r="Q105" s="34"/>
      <c r="R105" s="35" t="s">
        <v>197</v>
      </c>
    </row>
    <row r="106" spans="1:18" s="14" customFormat="1" ht="12.75" customHeight="1" x14ac:dyDescent="0.2">
      <c r="A106" s="17" t="s">
        <v>142</v>
      </c>
      <c r="B106" s="17" t="s">
        <v>143</v>
      </c>
      <c r="C106" s="17" t="s">
        <v>190</v>
      </c>
      <c r="D106" s="18">
        <v>47302.36</v>
      </c>
      <c r="E106" s="18">
        <v>2093.0300000000002</v>
      </c>
      <c r="F106" s="19"/>
      <c r="G106" s="19"/>
      <c r="H106" s="19"/>
      <c r="I106" s="19"/>
      <c r="J106" s="18">
        <f t="shared" si="4"/>
        <v>49395.39</v>
      </c>
      <c r="K106" s="23">
        <v>42742</v>
      </c>
      <c r="L106" s="20">
        <v>42947</v>
      </c>
      <c r="M106" s="21"/>
      <c r="N106" s="18">
        <v>47302.36</v>
      </c>
      <c r="O106" s="21"/>
      <c r="P106" s="21"/>
      <c r="Q106" s="34"/>
      <c r="R106" s="34"/>
    </row>
    <row r="107" spans="1:18" s="14" customFormat="1" ht="12.75" customHeight="1" x14ac:dyDescent="0.2">
      <c r="A107" s="17" t="s">
        <v>209</v>
      </c>
      <c r="B107" s="17" t="s">
        <v>210</v>
      </c>
      <c r="C107" s="17" t="s">
        <v>204</v>
      </c>
      <c r="D107" s="18">
        <v>11601.71</v>
      </c>
      <c r="E107" s="18">
        <v>513.35</v>
      </c>
      <c r="F107" s="19"/>
      <c r="G107" s="19"/>
      <c r="H107" s="19"/>
      <c r="I107" s="19"/>
      <c r="J107" s="18">
        <f t="shared" si="4"/>
        <v>12115.06</v>
      </c>
      <c r="K107" s="23" t="s">
        <v>211</v>
      </c>
      <c r="L107" s="20" t="s">
        <v>211</v>
      </c>
      <c r="M107" s="21">
        <v>11601.71</v>
      </c>
      <c r="N107" s="18"/>
      <c r="O107" s="21"/>
      <c r="P107" s="21"/>
      <c r="Q107" s="34"/>
      <c r="R107" s="34"/>
    </row>
    <row r="108" spans="1:18" s="14" customFormat="1" ht="12.75" customHeight="1" x14ac:dyDescent="0.2">
      <c r="A108" s="17" t="s">
        <v>144</v>
      </c>
      <c r="B108" s="17" t="s">
        <v>191</v>
      </c>
      <c r="C108" s="17" t="s">
        <v>79</v>
      </c>
      <c r="D108" s="18">
        <v>37660</v>
      </c>
      <c r="E108" s="18">
        <v>1750</v>
      </c>
      <c r="F108" s="19"/>
      <c r="G108" s="19">
        <v>1890</v>
      </c>
      <c r="H108" s="19"/>
      <c r="I108" s="19"/>
      <c r="J108" s="18">
        <f t="shared" si="4"/>
        <v>41300</v>
      </c>
      <c r="K108" s="20">
        <v>42941</v>
      </c>
      <c r="L108" s="20">
        <v>42941</v>
      </c>
      <c r="M108" s="21"/>
      <c r="N108" s="18">
        <v>37660</v>
      </c>
      <c r="O108" s="21"/>
      <c r="P108" s="21"/>
      <c r="Q108" s="34"/>
      <c r="R108" s="34"/>
    </row>
    <row r="109" spans="1:18" s="14" customFormat="1" ht="12.75" customHeight="1" x14ac:dyDescent="0.2">
      <c r="A109" s="37" t="s">
        <v>214</v>
      </c>
      <c r="B109" s="37" t="s">
        <v>215</v>
      </c>
      <c r="C109" s="37" t="s">
        <v>204</v>
      </c>
      <c r="D109" s="38">
        <v>110740</v>
      </c>
      <c r="E109" s="38">
        <v>4900</v>
      </c>
      <c r="F109" s="39"/>
      <c r="G109" s="39"/>
      <c r="H109" s="39"/>
      <c r="I109" s="39"/>
      <c r="J109" s="18">
        <f t="shared" si="4"/>
        <v>115640</v>
      </c>
      <c r="K109" s="40" t="s">
        <v>216</v>
      </c>
      <c r="L109" s="40">
        <v>42864</v>
      </c>
      <c r="M109" s="42">
        <v>110740</v>
      </c>
      <c r="N109" s="38"/>
      <c r="O109" s="41"/>
      <c r="P109" s="41"/>
    </row>
    <row r="110" spans="1:18" x14ac:dyDescent="0.2">
      <c r="A110" s="30" t="s">
        <v>13</v>
      </c>
      <c r="B110" s="30"/>
      <c r="C110" s="30"/>
      <c r="D110" s="31">
        <f>SUM(D7:D109)</f>
        <v>6653824.5099999998</v>
      </c>
      <c r="E110" s="31">
        <f t="shared" ref="E110:J110" si="5">SUM(E7:E109)</f>
        <v>182772.12</v>
      </c>
      <c r="F110" s="31">
        <f t="shared" si="5"/>
        <v>10902.03</v>
      </c>
      <c r="G110" s="31">
        <f t="shared" si="5"/>
        <v>38596.590000000004</v>
      </c>
      <c r="H110" s="31">
        <f t="shared" si="5"/>
        <v>0</v>
      </c>
      <c r="I110" s="31">
        <f t="shared" si="5"/>
        <v>0</v>
      </c>
      <c r="J110" s="31">
        <f t="shared" si="5"/>
        <v>6886095.2499999981</v>
      </c>
      <c r="K110" s="32"/>
      <c r="L110" s="32"/>
      <c r="M110" s="33">
        <f>SUM(M7:M109)</f>
        <v>1613984.3699999999</v>
      </c>
      <c r="N110" s="33">
        <f t="shared" ref="N110:P110" si="6">SUM(N7:N109)</f>
        <v>1736780.4700000002</v>
      </c>
      <c r="O110" s="33">
        <f t="shared" si="6"/>
        <v>375098.3</v>
      </c>
      <c r="P110" s="33">
        <f t="shared" si="6"/>
        <v>2927961.3699999996</v>
      </c>
    </row>
    <row r="111" spans="1:18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15">
        <f>+M110+N110+O110+P110</f>
        <v>6653824.5099999998</v>
      </c>
      <c r="R111" s="16"/>
    </row>
  </sheetData>
  <mergeCells count="1">
    <mergeCell ref="M5:Q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OAI-AL 31-08-2017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Yenny Acosta Hernandez</cp:lastModifiedBy>
  <dcterms:created xsi:type="dcterms:W3CDTF">2017-08-23T16:41:23Z</dcterms:created>
  <dcterms:modified xsi:type="dcterms:W3CDTF">2017-09-04T14:15:19Z</dcterms:modified>
</cp:coreProperties>
</file>