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45" windowWidth="12915" windowHeight="8250"/>
  </bookViews>
  <sheets>
    <sheet name="Ctas. Pagar P. 31012017" sheetId="1" r:id="rId1"/>
  </sheets>
  <calcPr calcId="145621"/>
</workbook>
</file>

<file path=xl/calcChain.xml><?xml version="1.0" encoding="utf-8"?>
<calcChain xmlns="http://schemas.openxmlformats.org/spreadsheetml/2006/main">
  <c r="A105" i="1" l="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T129" i="1" l="1"/>
  <c r="S129" i="1"/>
  <c r="R129" i="1"/>
  <c r="Q129"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6" i="1"/>
  <c r="W117" i="1"/>
  <c r="W118" i="1"/>
  <c r="W119" i="1"/>
  <c r="W120" i="1"/>
  <c r="W121" i="1"/>
  <c r="W122" i="1"/>
  <c r="W123" i="1"/>
  <c r="W124" i="1"/>
  <c r="W125" i="1"/>
  <c r="W126" i="1"/>
  <c r="W127" i="1"/>
  <c r="W128" i="1"/>
  <c r="W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6" i="1"/>
  <c r="V117" i="1"/>
  <c r="V118" i="1"/>
  <c r="V119" i="1"/>
  <c r="V120" i="1"/>
  <c r="V121" i="1"/>
  <c r="V122" i="1"/>
  <c r="V123" i="1"/>
  <c r="V124" i="1"/>
  <c r="V125" i="1"/>
  <c r="V126" i="1"/>
  <c r="V127" i="1"/>
  <c r="V128" i="1"/>
  <c r="V8" i="1"/>
  <c r="I129" i="1"/>
  <c r="K129" i="1"/>
  <c r="L129" i="1"/>
  <c r="J129" i="1"/>
  <c r="M129" i="1"/>
  <c r="G129" i="1"/>
  <c r="N94" i="1"/>
  <c r="N70" i="1"/>
  <c r="N120" i="1"/>
  <c r="N121" i="1"/>
  <c r="N99" i="1"/>
  <c r="N111" i="1"/>
  <c r="N74"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N113" i="1"/>
  <c r="N109" i="1"/>
  <c r="N97" i="1"/>
  <c r="X114" i="1" l="1"/>
  <c r="X110" i="1"/>
  <c r="X106" i="1"/>
  <c r="X103" i="1"/>
  <c r="X99" i="1"/>
  <c r="X95" i="1"/>
  <c r="X91" i="1"/>
  <c r="X87" i="1"/>
  <c r="X83" i="1"/>
  <c r="X79" i="1"/>
  <c r="X75" i="1"/>
  <c r="X71" i="1"/>
  <c r="X67" i="1"/>
  <c r="X63" i="1"/>
  <c r="X59" i="1"/>
  <c r="X55" i="1"/>
  <c r="X51" i="1"/>
  <c r="X47" i="1"/>
  <c r="X43" i="1"/>
  <c r="X39" i="1"/>
  <c r="X35" i="1"/>
  <c r="X31" i="1"/>
  <c r="X27" i="1"/>
  <c r="X23" i="1"/>
  <c r="X19" i="1"/>
  <c r="X15" i="1"/>
  <c r="X11" i="1"/>
  <c r="X8" i="1"/>
  <c r="X125" i="1"/>
  <c r="X121" i="1"/>
  <c r="X124" i="1"/>
  <c r="X109" i="1"/>
  <c r="X102" i="1"/>
  <c r="X94" i="1"/>
  <c r="X86" i="1"/>
  <c r="X78" i="1"/>
  <c r="X62" i="1"/>
  <c r="X54" i="1"/>
  <c r="X46" i="1"/>
  <c r="X38" i="1"/>
  <c r="X30" i="1"/>
  <c r="X22" i="1"/>
  <c r="X14" i="1"/>
  <c r="X126" i="1"/>
  <c r="X122" i="1"/>
  <c r="X118" i="1"/>
  <c r="X116" i="1"/>
  <c r="X111" i="1"/>
  <c r="X107" i="1"/>
  <c r="X104" i="1"/>
  <c r="X100" i="1"/>
  <c r="X96" i="1"/>
  <c r="X92" i="1"/>
  <c r="X88" i="1"/>
  <c r="X84" i="1"/>
  <c r="X80" i="1"/>
  <c r="X76" i="1"/>
  <c r="X72" i="1"/>
  <c r="X128" i="1"/>
  <c r="X120" i="1"/>
  <c r="X113" i="1"/>
  <c r="X105" i="1"/>
  <c r="X98" i="1"/>
  <c r="X90" i="1"/>
  <c r="X82" i="1"/>
  <c r="X74" i="1"/>
  <c r="X66" i="1"/>
  <c r="X58" i="1"/>
  <c r="X50" i="1"/>
  <c r="X42" i="1"/>
  <c r="X34" i="1"/>
  <c r="X26" i="1"/>
  <c r="X18" i="1"/>
  <c r="X10" i="1"/>
  <c r="X127" i="1"/>
  <c r="X123" i="1"/>
  <c r="X119" i="1"/>
  <c r="X117" i="1"/>
  <c r="X112" i="1"/>
  <c r="X108" i="1"/>
  <c r="X101" i="1"/>
  <c r="X97" i="1"/>
  <c r="X93" i="1"/>
  <c r="X89" i="1"/>
  <c r="X85" i="1"/>
  <c r="X81" i="1"/>
  <c r="X77" i="1"/>
  <c r="X73" i="1"/>
  <c r="X69" i="1"/>
  <c r="X65" i="1"/>
  <c r="X61" i="1"/>
  <c r="X57" i="1"/>
  <c r="X53" i="1"/>
  <c r="X49" i="1"/>
  <c r="X45" i="1"/>
  <c r="X41" i="1"/>
  <c r="X37" i="1"/>
  <c r="X33" i="1"/>
  <c r="X29" i="1"/>
  <c r="X25" i="1"/>
  <c r="X21" i="1"/>
  <c r="X17" i="1"/>
  <c r="X13" i="1"/>
  <c r="X9" i="1"/>
  <c r="X68" i="1"/>
  <c r="X60" i="1"/>
  <c r="X56" i="1"/>
  <c r="X48" i="1"/>
  <c r="X40" i="1"/>
  <c r="X32" i="1"/>
  <c r="X24" i="1"/>
  <c r="X16" i="1"/>
  <c r="X12" i="1"/>
  <c r="X64" i="1"/>
  <c r="X52" i="1"/>
  <c r="X44" i="1"/>
  <c r="X36" i="1"/>
  <c r="X28" i="1"/>
  <c r="X20" i="1"/>
  <c r="X70" i="1"/>
  <c r="T130" i="1"/>
  <c r="T131" i="1" s="1"/>
  <c r="N9" i="1" l="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1" i="1"/>
  <c r="N72" i="1"/>
  <c r="N73" i="1"/>
  <c r="N75" i="1"/>
  <c r="N76" i="1"/>
  <c r="N77" i="1"/>
  <c r="N78" i="1"/>
  <c r="N79" i="1"/>
  <c r="N80" i="1"/>
  <c r="N81" i="1"/>
  <c r="N82" i="1"/>
  <c r="N83" i="1"/>
  <c r="N84" i="1"/>
  <c r="N85" i="1"/>
  <c r="N86" i="1"/>
  <c r="N87" i="1"/>
  <c r="N88" i="1"/>
  <c r="N89" i="1"/>
  <c r="N90" i="1"/>
  <c r="N91" i="1"/>
  <c r="N92" i="1"/>
  <c r="N93" i="1"/>
  <c r="N95" i="1"/>
  <c r="N96" i="1"/>
  <c r="N98" i="1"/>
  <c r="N100" i="1"/>
  <c r="N101" i="1"/>
  <c r="N102" i="1"/>
  <c r="N103" i="1"/>
  <c r="N104" i="1"/>
  <c r="N105" i="1"/>
  <c r="N106" i="1"/>
  <c r="N107" i="1"/>
  <c r="N108" i="1"/>
  <c r="N110" i="1"/>
  <c r="N112" i="1"/>
  <c r="N114" i="1"/>
  <c r="N116" i="1"/>
  <c r="N117" i="1"/>
  <c r="N118" i="1"/>
  <c r="N119" i="1"/>
  <c r="N122" i="1"/>
  <c r="N123" i="1"/>
  <c r="N124" i="1"/>
  <c r="N125" i="1"/>
  <c r="N126" i="1"/>
  <c r="N127" i="1"/>
  <c r="N128" i="1"/>
  <c r="N8" i="1"/>
  <c r="N129" i="1" l="1"/>
</calcChain>
</file>

<file path=xl/sharedStrings.xml><?xml version="1.0" encoding="utf-8"?>
<sst xmlns="http://schemas.openxmlformats.org/spreadsheetml/2006/main" count="460" uniqueCount="276">
  <si>
    <t>NUMERO DE COMPROBANTE FISCAL</t>
  </si>
  <si>
    <t>NOMBRE PROVEEDOR</t>
  </si>
  <si>
    <t>DESCRIPCION</t>
  </si>
  <si>
    <t>VALOR NETO</t>
  </si>
  <si>
    <t>FECHA DE VENCIMIENTO</t>
  </si>
  <si>
    <t>FECHA DE DOCUMENTO</t>
  </si>
  <si>
    <t>PERIODO ACTUAL</t>
  </si>
  <si>
    <t>1-30 DIAS</t>
  </si>
  <si>
    <t>31-60 DIAS</t>
  </si>
  <si>
    <t>61 DIAS MAS</t>
  </si>
  <si>
    <t>12/19/2016</t>
  </si>
  <si>
    <t>TOTAL GENERAL</t>
  </si>
  <si>
    <t>VALOR BRUTO</t>
  </si>
  <si>
    <t>RETENCIONES IMPUESTO SOBRE LA RENTA LEY No.253-12</t>
  </si>
  <si>
    <t>RETENCION ITBIS</t>
  </si>
  <si>
    <t>LEY 319-98</t>
  </si>
  <si>
    <t xml:space="preserve">CODIA  </t>
  </si>
  <si>
    <t>A010010011500000012</t>
  </si>
  <si>
    <t>A010010011500000880</t>
  </si>
  <si>
    <t>ACV2 LAVANDERIA, SRL</t>
  </si>
  <si>
    <t>A010010011500000001</t>
  </si>
  <si>
    <t>A010010011500000002</t>
  </si>
  <si>
    <t>A010010011500000793</t>
  </si>
  <si>
    <t>A010010011500000903</t>
  </si>
  <si>
    <t>A010010011500000930</t>
  </si>
  <si>
    <t>A010010011500000970</t>
  </si>
  <si>
    <t>A010010011500000977</t>
  </si>
  <si>
    <t>A010010011500001002</t>
  </si>
  <si>
    <t>A010010011500001026</t>
  </si>
  <si>
    <t>A010010011500001048</t>
  </si>
  <si>
    <t>A010010011500001070</t>
  </si>
  <si>
    <t>A010010011500001095</t>
  </si>
  <si>
    <t>A010010011500001100</t>
  </si>
  <si>
    <t>A010010011500001121</t>
  </si>
  <si>
    <t>A010010011500001142</t>
  </si>
  <si>
    <t>A010010011500001166</t>
  </si>
  <si>
    <t>A010010011500001168</t>
  </si>
  <si>
    <t>A010010011500001191</t>
  </si>
  <si>
    <t>A010010011500001197</t>
  </si>
  <si>
    <t>A010010011500001220</t>
  </si>
  <si>
    <t>A010010011500001243</t>
  </si>
  <si>
    <t>A010010011500001275</t>
  </si>
  <si>
    <t>A010010011500001308</t>
  </si>
  <si>
    <t>A010010011500001469</t>
  </si>
  <si>
    <t>A010010011500001474</t>
  </si>
  <si>
    <t>A010010011500001477</t>
  </si>
  <si>
    <t>A010010011500001482</t>
  </si>
  <si>
    <t>A010010011500001485</t>
  </si>
  <si>
    <t>A010010011500001487</t>
  </si>
  <si>
    <t>A010010011500001490</t>
  </si>
  <si>
    <t>A010010011500001496</t>
  </si>
  <si>
    <t>A010010011500001502</t>
  </si>
  <si>
    <t>A010010011500001508</t>
  </si>
  <si>
    <t>A010010011500001512</t>
  </si>
  <si>
    <t>A010010011500001522</t>
  </si>
  <si>
    <t>A010010011500001524</t>
  </si>
  <si>
    <t>A010010011500001528</t>
  </si>
  <si>
    <t>A010010011500001533</t>
  </si>
  <si>
    <t>A010010011500001538</t>
  </si>
  <si>
    <t>A010010011500001546</t>
  </si>
  <si>
    <t>A010010011500001554</t>
  </si>
  <si>
    <t>A010010011500001566</t>
  </si>
  <si>
    <t>A010010011500001570</t>
  </si>
  <si>
    <t>A010010011500001597</t>
  </si>
  <si>
    <t>A010010011500001601</t>
  </si>
  <si>
    <t>A010010011500001605</t>
  </si>
  <si>
    <t>A010010011500001621</t>
  </si>
  <si>
    <t>A010010011500001623</t>
  </si>
  <si>
    <t>A010010011500001637</t>
  </si>
  <si>
    <t>A010010011500001542</t>
  </si>
  <si>
    <t>A010010011500001550</t>
  </si>
  <si>
    <t>A010010011500000583</t>
  </si>
  <si>
    <t>AGUILA TOURS SRL</t>
  </si>
  <si>
    <t>A010010011500000584</t>
  </si>
  <si>
    <t>P010010011502657439</t>
  </si>
  <si>
    <t>ANA GERTRUDIS LOPEZ RIVAS</t>
  </si>
  <si>
    <t>PUBLICIDAD, NOVIEMBRE 2016</t>
  </si>
  <si>
    <t>A010010011500000169</t>
  </si>
  <si>
    <t>ARCHIVO GENERAL DE LA NACION</t>
  </si>
  <si>
    <t>A010010011500000013</t>
  </si>
  <si>
    <t>BS SOLUTION SRL</t>
  </si>
  <si>
    <t>A010010011500000704</t>
  </si>
  <si>
    <t>CASA JARABACOA SRL</t>
  </si>
  <si>
    <t>A010010011500000825</t>
  </si>
  <si>
    <t>A010010011500000969</t>
  </si>
  <si>
    <t>CATERING 2000 S R L</t>
  </si>
  <si>
    <t>ALMUERZO, REUNION CUERPO ASES.</t>
  </si>
  <si>
    <t>A010010011500000110</t>
  </si>
  <si>
    <t>CENTRO COMERCIAL CORAL MALL</t>
  </si>
  <si>
    <t>A010010011500000039</t>
  </si>
  <si>
    <t>CISUS HOLDING, SRL</t>
  </si>
  <si>
    <t>A010010011500000047</t>
  </si>
  <si>
    <t>PUBLICIDAD, DICIEMBRE  2016</t>
  </si>
  <si>
    <t>DASERVICE AUTO</t>
  </si>
  <si>
    <t>A010010011500000428</t>
  </si>
  <si>
    <t>DIES TRADING, SRL</t>
  </si>
  <si>
    <t>A010010011500000428.</t>
  </si>
  <si>
    <t>A010010011500000161</t>
  </si>
  <si>
    <t>DOREP MEDIOS, SRL</t>
  </si>
  <si>
    <t>A010010011500000083</t>
  </si>
  <si>
    <t>PUBLICIDAD, ENERO 2017</t>
  </si>
  <si>
    <t>A010010011500000547</t>
  </si>
  <si>
    <t>ELECTROMECANICA GARCIA, SRL</t>
  </si>
  <si>
    <t>A010010011500000585</t>
  </si>
  <si>
    <t>EMILIO PEREZ</t>
  </si>
  <si>
    <t>A010010011500000145</t>
  </si>
  <si>
    <t>PUBLICIDAD, DICIEMBRE 2016</t>
  </si>
  <si>
    <t>A010010011500000147</t>
  </si>
  <si>
    <t>PAGO PUB. CORRESP. A ENE 2017</t>
  </si>
  <si>
    <t>A010010011500000020</t>
  </si>
  <si>
    <t>EXIMEDIA, SRL</t>
  </si>
  <si>
    <t>GILGAMI GROUP SRL</t>
  </si>
  <si>
    <t>A010010011500000147.</t>
  </si>
  <si>
    <t>GREYSIS TELEVISION NEW SRL</t>
  </si>
  <si>
    <t>A010010011500000040</t>
  </si>
  <si>
    <t>A010010011500000234</t>
  </si>
  <si>
    <t>NCF VARIOS. VER NOT</t>
  </si>
  <si>
    <t>GRUPO MORLA SRL</t>
  </si>
  <si>
    <t>A010010011500000418</t>
  </si>
  <si>
    <t>A010010011500000068</t>
  </si>
  <si>
    <t>INVERPACK, SRL</t>
  </si>
  <si>
    <t>A010010011500000482</t>
  </si>
  <si>
    <t>JENMARIP SRL</t>
  </si>
  <si>
    <t>A010010011500000494</t>
  </si>
  <si>
    <t>A010010011500000073</t>
  </si>
  <si>
    <t>CONSULTORIA LEGAL DIC. 2016</t>
  </si>
  <si>
    <t>A010010011500000486</t>
  </si>
  <si>
    <t>JUMARGA S R L</t>
  </si>
  <si>
    <t>A010010011500000492</t>
  </si>
  <si>
    <t>A010010011500000739</t>
  </si>
  <si>
    <t>P[UBLICIDAD,  OCTUBRE 2016</t>
  </si>
  <si>
    <t>A010010011500000751</t>
  </si>
  <si>
    <t>A010010011500003994</t>
  </si>
  <si>
    <t>LUBRICANTES DIVERSOS (LUDISA)</t>
  </si>
  <si>
    <t>A010010011500000469</t>
  </si>
  <si>
    <t>LUYENS COMERCIAL, SRL</t>
  </si>
  <si>
    <t>A010010011500001657</t>
  </si>
  <si>
    <t>MICRO &amp; MINICOMPUTADORES S A</t>
  </si>
  <si>
    <t>A010010011500000125</t>
  </si>
  <si>
    <t>MOCA DIGITAL GOLD SRL</t>
  </si>
  <si>
    <t>PUBLICIDAD, JULIA 2016</t>
  </si>
  <si>
    <t>A010010021500006533</t>
  </si>
  <si>
    <t>MUEBLES OMAR, C. POR A.</t>
  </si>
  <si>
    <t>A010010011500000620</t>
  </si>
  <si>
    <t>OFINOVA SRL</t>
  </si>
  <si>
    <t>COMP MOB. INST NUEVA OFIC CATI</t>
  </si>
  <si>
    <t>A010010011500000021</t>
  </si>
  <si>
    <t>PASTOR A. ORTIZ PIMENTEL</t>
  </si>
  <si>
    <t>PRODUCTORA LEDESMA SRL</t>
  </si>
  <si>
    <t>PRODUCTORA LMO</t>
  </si>
  <si>
    <t>A010010011500000402</t>
  </si>
  <si>
    <t>PUBLICACIONES AHORA, C. POR A.,</t>
  </si>
  <si>
    <t>A010010011500009180</t>
  </si>
  <si>
    <t>BOLETIN, 2DA QUINC. DIC. 2016</t>
  </si>
  <si>
    <t>A010010011500009214</t>
  </si>
  <si>
    <t>BOLETIN,  1RA QUINC. ENRO 2017</t>
  </si>
  <si>
    <t>A010010011500000157</t>
  </si>
  <si>
    <t>QUIMIPEST DOMINICANA SRL</t>
  </si>
  <si>
    <t>FUMIGACION, NOVIEMBRE 2016</t>
  </si>
  <si>
    <t>A010010011500000158</t>
  </si>
  <si>
    <t>FUMIGACION,  DICIEMBRE 2016</t>
  </si>
  <si>
    <t>A010010011500000720</t>
  </si>
  <si>
    <t>PAGO PUB. CORRESP. ENERO 2017</t>
  </si>
  <si>
    <t>TERRENO SATGO.</t>
  </si>
  <si>
    <t>SUPERINTENDENCIA DE SEGUROS</t>
  </si>
  <si>
    <t>REG.DEUDA RD$2,600,000.00</t>
  </si>
  <si>
    <t>A010010011500000126</t>
  </si>
  <si>
    <t>SUSANA ELISABEHT FLETE BERAS</t>
  </si>
  <si>
    <t>A060020011500003057</t>
  </si>
  <si>
    <t>SYNTES, SRL</t>
  </si>
  <si>
    <t>TECNI-PISOS S A</t>
  </si>
  <si>
    <t>A010010011500003192</t>
  </si>
  <si>
    <t>REP. Y MANT IMPRESORA CANON</t>
  </si>
  <si>
    <t>A010010011500003356</t>
  </si>
  <si>
    <t>MANT. Y REP DE IMPRESORA</t>
  </si>
  <si>
    <t>A010010011500000111</t>
  </si>
  <si>
    <r>
      <rPr>
        <sz val="9"/>
        <rFont val="Arial"/>
        <family val="2"/>
      </rPr>
      <t>ABOGADO, CONSULTORES &amp;
MEDIADORES AD</t>
    </r>
  </si>
  <si>
    <t>TONER</t>
  </si>
  <si>
    <t>ARTICULOS FERRETEROS</t>
  </si>
  <si>
    <t>MATERIAL FERRETEROS</t>
  </si>
  <si>
    <r>
      <rPr>
        <sz val="8"/>
        <rFont val="Arial"/>
        <family val="2"/>
      </rPr>
      <t>AD CREATIVE SUITE &amp;
MULTISERVICES,</t>
    </r>
  </si>
  <si>
    <r>
      <rPr>
        <sz val="8"/>
        <rFont val="Arial"/>
        <family val="2"/>
      </rPr>
      <t>ADMINISTRACION &amp;
ATESORAMIENTOS D</t>
    </r>
  </si>
  <si>
    <r>
      <rPr>
        <sz val="8"/>
        <rFont val="Arial"/>
        <family val="2"/>
      </rPr>
      <t>DISTRIBUIDORA Y SERVICIOS
DIVERSOS</t>
    </r>
  </si>
  <si>
    <r>
      <rPr>
        <sz val="8"/>
        <rFont val="Arial"/>
        <family val="2"/>
      </rPr>
      <t>GRUPO DE MEDIOS PANORAMA
GMP, SRL</t>
    </r>
  </si>
  <si>
    <r>
      <rPr>
        <sz val="8"/>
        <rFont val="Arial"/>
        <family val="2"/>
      </rPr>
      <t>JUAN MANUEL GUERRERO DE
JESUS</t>
    </r>
  </si>
  <si>
    <r>
      <rPr>
        <sz val="8"/>
        <rFont val="Arial"/>
        <family val="2"/>
      </rPr>
      <t>SERVICIOS MULTIPLES VELOZ, C.
POR</t>
    </r>
  </si>
  <si>
    <r>
      <rPr>
        <sz val="8"/>
        <rFont val="Arial"/>
        <family val="2"/>
      </rPr>
      <t>TONER DEPOT INTERNATIONAL
SRL</t>
    </r>
  </si>
  <si>
    <r>
      <rPr>
        <sz val="8"/>
        <rFont val="Arial"/>
        <family val="2"/>
      </rPr>
      <t>V Y V COMUNICACIONES Y
EVENTOS SRL</t>
    </r>
  </si>
  <si>
    <t>MANT. AIRES ACOND.</t>
  </si>
  <si>
    <t>OBSERVACIONES</t>
  </si>
  <si>
    <t>ALQUILER DE ESPACIO DIRECTORIO EXTERIOR  OCTUBRE 2014 A OCTUBRE 2015</t>
  </si>
  <si>
    <t>50 CONFECCIONES EJEMPLARES CODIGO DE TRAB.</t>
  </si>
  <si>
    <t>ULTIMA CONVERSACION CON EL PROVEEDOR EL DIA 02 DE ENERO DEL 2017 CON LA SRA. KARY RAMIREZ, LA CUAL NOS CONFIRMA ESTAN REGISTRADO COMO PROVEEDOR DEL ESTADO, CABE DESTACAR QUE EN DIFERENTES OCASIONES SE LLAMO Y SE INFORMO AL PROVEEDOR VIA TELEFONICA Y CORREO.SE VOLVIO A LLAMAR EL CLIENTE EL 07 DE FEBRERO DEL 2017, SE HABLO CON LA SRA. KARY RAMIREZ Y LA RESPUESTA ES QUE ENVIARAN LA COMUNICACION</t>
  </si>
  <si>
    <t>MATERIALES DE REPARACION PROYECTO DE VIVIENDAS DE COLABORADORES DE ONAPI</t>
  </si>
  <si>
    <t>A010010011500004380</t>
  </si>
  <si>
    <t>LIMPIEZA Y CRISTALIZADO DE PISOS AREA DE SERVICIO AL CLIENTE  AREA PASILLO DISTINTIVO,AREA JURIDICA,AREA DE SERVICIO AL CLIENTE</t>
  </si>
  <si>
    <t>ESTE PROVEEDOR CAMBIO DE NOMBRE DE LA EMPRESA A MAPO, S.R.L. POR INSTRUCCOINES DE NUESTRA CONSULTORIA JURIDICA SE LE HA PEDIDO EN VARIAS OCASIONES VIA CORREO Y TELEFONICA LOS DOCUMENTOS AL PROVEEDOR Y NO NOS HA SIDO POSIBLE OBTENERLO</t>
  </si>
  <si>
    <t>A010010011500000005</t>
  </si>
  <si>
    <t>MANTENIMIENTO DE VEHICULOS, NISSAN TURISTAR,KIA SORENTO</t>
  </si>
  <si>
    <t>PUBLICIDAD CORRESPONDIENTE AL MES DE  NOVIEMBRE 2016 EN EL PORTAL DIGITAL  LA OTRAREALIDAD.NET</t>
  </si>
  <si>
    <t>LAVADO Y PLANCHADO DE BAMBALINAS, MANTELES Y BATAS DE LA INSTITUCION</t>
  </si>
  <si>
    <t>DIPLOMADO EN CIENCIA DE LA INFORMACION COLABORADORES DE LA INSTITUCION</t>
  </si>
  <si>
    <t>TRANSP.PARTICIPANTE.INT. DESDE EL HOTEL-CEIRD</t>
  </si>
  <si>
    <t>TRASPORTE A PUERTO PLATA PARA AYUDA DE LA INSTITUCION</t>
  </si>
  <si>
    <t>IMPRESION, ENMARCADO,CONFECCION DE INVITACIONES Y CONFECCION DE SOBRES Y TARJETAS DE PRESENTACION DE LA INSTITUCION</t>
  </si>
  <si>
    <t>LETREROS, FOLLETOS BANNER PARA USO FERIA SEMANA DE LA INVESTIGACION</t>
  </si>
  <si>
    <t>EQUIPOS DE COMUNICACION PARA LA INSTITUCION</t>
  </si>
  <si>
    <t>LIMPIEZA Y DESECHABLE, PARA LA INSTITUCION</t>
  </si>
  <si>
    <t>ARTICULOS DESECHABLES  DE LA INSTITUCION</t>
  </si>
  <si>
    <t>CONFECCION DE SELLOS Y BROCHURE PARA LA INST.</t>
  </si>
  <si>
    <t>TIENE REBAJADA LA NOTA DE CREDITO No.16-002</t>
  </si>
  <si>
    <t>COMPRA DE ESCALERA DE ALUMINIO</t>
  </si>
  <si>
    <t>TRANSPORTE DE VALORES DESDE LA ORE A LA PRINCIPAL</t>
  </si>
  <si>
    <t>AA010010011500001518</t>
  </si>
  <si>
    <t>TALLER DE DISEÑO FLORAR PARA COLABORADORES</t>
  </si>
  <si>
    <t>GAS AIRE SALON DE CONFERENCIA</t>
  </si>
  <si>
    <t>MANT. BEBEDERO Y BOMBA DE AGUA</t>
  </si>
  <si>
    <t>COMPRA E INSTALACION DE AIRE  ACONDICIONADOS PARA LA INSTITUCION</t>
  </si>
  <si>
    <t>ADQUISICION DE EQUIPOS   VARIOS PARA LA INSTITUCION</t>
  </si>
  <si>
    <t>COMPRA DE MATERIAL GASTABLE</t>
  </si>
  <si>
    <t>PUBLICIDAD ENERO 2017 PROGRAMA MUNDO VISION</t>
  </si>
  <si>
    <t>INSTITUTO NACIONAL DE
ADMINISTRACION</t>
  </si>
  <si>
    <t xml:space="preserve">SERVICIOS DE CAPACITACION A COLABORADORES </t>
  </si>
  <si>
    <t>PUBLICIDAD, DICIEMBRE 2016 CONTACTO DIRECTO</t>
  </si>
  <si>
    <t>A010010011500000500</t>
  </si>
  <si>
    <t>PUBLICIDAD,ENERO 2017 CONTACTO DIRECTO</t>
  </si>
  <si>
    <t>01/25/2017</t>
  </si>
  <si>
    <t>2/24/2017</t>
  </si>
  <si>
    <t>PUBLICIDAD FEBRERO DEL 2015</t>
  </si>
  <si>
    <t>FACTURA FUERA DE CONTRATOS</t>
  </si>
  <si>
    <t>PUBLICIDAD MES DE MARZO DEL 2015</t>
  </si>
  <si>
    <t>PUBLICIDAD, NOVIEMBRE 2016 PROGRAMA JUNIOR DE PHARMA</t>
  </si>
  <si>
    <t>COMPRA DE AIRE ACONDICIONADO INVERTER AIR MAX</t>
  </si>
  <si>
    <t>COMPRA DE GOMAS DE VEHICULO YOKOHAMA (2)  NEUMATICOS</t>
  </si>
  <si>
    <t>EQUIPOS DE COMPUTOS PARA LA INSTITUCION</t>
  </si>
  <si>
    <t>MUEBLES Y ENSERES PARA LA INSTITUCION</t>
  </si>
  <si>
    <t>A010010021500006545</t>
  </si>
  <si>
    <t>MUEBLE Y ENSERES PARA LA INSTITUCION</t>
  </si>
  <si>
    <t>1/24/2017</t>
  </si>
  <si>
    <t>SERVICIOS DE CERTIFICACION DE CONTRATOS</t>
  </si>
  <si>
    <t>A010010011500000031</t>
  </si>
  <si>
    <t>2/26/2017</t>
  </si>
  <si>
    <t>1/26/2017</t>
  </si>
  <si>
    <t xml:space="preserve">RELACION DE CUENTAS POR PAGAR POR ANTIGUEDAD DE SALDOS </t>
  </si>
  <si>
    <t>AL 31 DE ENERO DEL 2017</t>
  </si>
  <si>
    <t>A LA ESPERA DE DECISION  PROCESO DE PAGO</t>
  </si>
  <si>
    <t>NO ESTA AL DIA CON LOS IMPUESTOS</t>
  </si>
  <si>
    <t>DEVUELTO POR LA UCGRD NO ESTA COMPLETO EL EXPEDIENTE</t>
  </si>
  <si>
    <t>A LA ESPERA DE CONTRATO</t>
  </si>
  <si>
    <t>A010010011500000053</t>
  </si>
  <si>
    <t>DAAR MEDIA</t>
  </si>
  <si>
    <t>SERVICIOS PARA ACTIVIDAD DIA DE REYES</t>
  </si>
  <si>
    <t>1/20/2017</t>
  </si>
  <si>
    <t>1/31/2017</t>
  </si>
  <si>
    <t>A010010011500009243</t>
  </si>
  <si>
    <t>PUBLICACIONES AHORA, C. POR A.</t>
  </si>
  <si>
    <t>PUBLICACIONES CORRESP. 2DA. QUINCENA  MES DE ENERO 2017</t>
  </si>
  <si>
    <t>A010010011500000076</t>
  </si>
  <si>
    <t>ASESORIA LEGAL CORRESPONDIENTE A ENERO DEL 2017</t>
  </si>
  <si>
    <t>01/27/2017</t>
  </si>
  <si>
    <t>02/27/2017</t>
  </si>
  <si>
    <t>A010010011500000408</t>
  </si>
  <si>
    <t>SERVICIO DE PUBLICIDAD MES DE ENERO DEL 2017</t>
  </si>
  <si>
    <t>2/27/2017</t>
  </si>
  <si>
    <t>A010010011500000042</t>
  </si>
  <si>
    <t>CHRIS MULTISERVICES</t>
  </si>
  <si>
    <t>COMPRA DE COMBUSTIBLES PRIMER TRIMESTRE 2017</t>
  </si>
  <si>
    <t>01/20/2017</t>
  </si>
  <si>
    <t>02/20/2017</t>
  </si>
  <si>
    <t>A010010011500000972</t>
  </si>
  <si>
    <t>INVERSIONES CORPORATIVAS SALADILLO</t>
  </si>
  <si>
    <t>CARGADOR DE BATERIA PARA VEHICULOS</t>
  </si>
  <si>
    <t>DIVISION DE CONTABILIDAD</t>
  </si>
  <si>
    <t>DIV. FINANCIERA</t>
  </si>
  <si>
    <t>PREPARADO POR:</t>
  </si>
  <si>
    <t>REVISADO POR: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</si>
</sst>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0.00;\$#,##0.00"/>
    <numFmt numFmtId="165" formatCode="m/dd/yyyy;@"/>
    <numFmt numFmtId="166" formatCode="mm/dd/yyyy;@"/>
    <numFmt numFmtId="167" formatCode="d/m/yyyy;@"/>
    <numFmt numFmtId="168" formatCode="\$###0.00;\$###0.00"/>
    <numFmt numFmtId="169" formatCode="dd/m/yyyy;@"/>
    <numFmt numFmtId="170" formatCode="d/mm/yyyy;@"/>
    <numFmt numFmtId="172" formatCode="#,##0.00;#,##0.00"/>
    <numFmt numFmtId="173" formatCode="#,##0.0000000000"/>
  </numFmts>
  <fonts count="18" x14ac:knownFonts="1">
    <font>
      <sz val="11"/>
      <color theme="1"/>
      <name val="Calibri"/>
      <family val="2"/>
      <scheme val="minor"/>
    </font>
    <font>
      <b/>
      <sz val="11"/>
      <color theme="1"/>
      <name val="Calibri"/>
      <family val="2"/>
      <scheme val="minor"/>
    </font>
    <font>
      <sz val="10"/>
      <color rgb="FF000000"/>
      <name val="Times New Roman"/>
      <charset val="204"/>
    </font>
    <font>
      <sz val="7"/>
      <color rgb="FF000000"/>
      <name val="Arial"/>
      <family val="2"/>
    </font>
    <font>
      <sz val="10"/>
      <color rgb="FF000000"/>
      <name val="Times New Roman"/>
      <family val="1"/>
    </font>
    <font>
      <sz val="9"/>
      <name val="Arial"/>
      <family val="2"/>
    </font>
    <font>
      <sz val="9"/>
      <color rgb="FF000000"/>
      <name val="Times New Roman"/>
      <family val="1"/>
    </font>
    <font>
      <sz val="9"/>
      <color rgb="FF000000"/>
      <name val="Arial"/>
      <family val="2"/>
    </font>
    <font>
      <sz val="8"/>
      <name val="Arial"/>
      <family val="2"/>
    </font>
    <font>
      <sz val="8"/>
      <color rgb="FF000000"/>
      <name val="Arial"/>
      <family val="2"/>
    </font>
    <font>
      <sz val="8"/>
      <color rgb="FF000000"/>
      <name val="Times New Roman"/>
      <family val="1"/>
    </font>
    <font>
      <sz val="8"/>
      <color theme="1"/>
      <name val="Calibri"/>
      <family val="2"/>
      <scheme val="minor"/>
    </font>
    <font>
      <b/>
      <sz val="11"/>
      <color theme="0"/>
      <name val="Calibri"/>
      <family val="2"/>
      <scheme val="minor"/>
    </font>
    <font>
      <sz val="7"/>
      <name val="Arial"/>
      <family val="2"/>
    </font>
    <font>
      <b/>
      <sz val="7"/>
      <color theme="0"/>
      <name val="Arial"/>
      <family val="2"/>
    </font>
    <font>
      <b/>
      <sz val="12"/>
      <color rgb="FF000000"/>
      <name val="Times New Roman"/>
      <family val="1"/>
    </font>
    <font>
      <b/>
      <sz val="12"/>
      <color theme="0"/>
      <name val="Calibri"/>
      <family val="2"/>
      <scheme val="minor"/>
    </font>
    <font>
      <sz val="9"/>
      <color theme="1"/>
      <name val="Calibri"/>
      <family val="2"/>
      <scheme val="minor"/>
    </font>
  </fonts>
  <fills count="3">
    <fill>
      <patternFill patternType="none"/>
    </fill>
    <fill>
      <patternFill patternType="gray125"/>
    </fill>
    <fill>
      <patternFill patternType="solid">
        <fgColor theme="3"/>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right/>
      <top/>
      <bottom style="thin">
        <color indexed="64"/>
      </bottom>
      <diagonal/>
    </border>
  </borders>
  <cellStyleXfs count="5">
    <xf numFmtId="0" fontId="0" fillId="0" borderId="0"/>
    <xf numFmtId="0" fontId="2" fillId="0" borderId="0"/>
    <xf numFmtId="0" fontId="4" fillId="0" borderId="0"/>
    <xf numFmtId="43" fontId="4" fillId="0" borderId="0" applyFont="0" applyFill="0" applyBorder="0" applyAlignment="0" applyProtection="0"/>
    <xf numFmtId="0" fontId="4" fillId="0" borderId="0"/>
  </cellStyleXfs>
  <cellXfs count="161">
    <xf numFmtId="0" fontId="0" fillId="0" borderId="0" xfId="0"/>
    <xf numFmtId="0" fontId="1" fillId="0" borderId="0" xfId="0" applyFont="1"/>
    <xf numFmtId="165" fontId="3" fillId="0" borderId="1" xfId="2" applyNumberFormat="1" applyFont="1" applyFill="1" applyBorder="1" applyAlignment="1">
      <alignment horizontal="left" vertical="top" wrapText="1"/>
    </xf>
    <xf numFmtId="165" fontId="3" fillId="0" borderId="6" xfId="2" applyNumberFormat="1" applyFont="1" applyFill="1" applyBorder="1" applyAlignment="1">
      <alignment vertical="top" wrapText="1"/>
    </xf>
    <xf numFmtId="0" fontId="4" fillId="0" borderId="1" xfId="2" applyFill="1" applyBorder="1" applyAlignment="1">
      <alignment horizontal="left" vertical="top" wrapText="1"/>
    </xf>
    <xf numFmtId="0" fontId="4" fillId="0" borderId="1" xfId="2" applyFill="1" applyBorder="1" applyAlignment="1">
      <alignment horizontal="left" vertical="top" wrapText="1"/>
    </xf>
    <xf numFmtId="0" fontId="2" fillId="0" borderId="1" xfId="1" applyFill="1" applyBorder="1" applyAlignment="1">
      <alignment horizontal="left" vertical="top" wrapText="1"/>
    </xf>
    <xf numFmtId="164" fontId="3" fillId="0" borderId="1" xfId="1" applyNumberFormat="1" applyFont="1" applyFill="1" applyBorder="1" applyAlignment="1">
      <alignment horizontal="left" vertical="top" wrapText="1"/>
    </xf>
    <xf numFmtId="164" fontId="0" fillId="0" borderId="0" xfId="0" applyNumberFormat="1"/>
    <xf numFmtId="4" fontId="0" fillId="0" borderId="0" xfId="0" applyNumberFormat="1"/>
    <xf numFmtId="0" fontId="5" fillId="0" borderId="1" xfId="1" applyFont="1" applyFill="1" applyBorder="1" applyAlignment="1">
      <alignment horizontal="left" vertical="top" wrapText="1"/>
    </xf>
    <xf numFmtId="164" fontId="7" fillId="0" borderId="8" xfId="2" applyNumberFormat="1" applyFont="1" applyFill="1" applyBorder="1" applyAlignment="1">
      <alignment horizontal="left" vertical="top" wrapText="1"/>
    </xf>
    <xf numFmtId="164" fontId="7" fillId="0" borderId="8" xfId="2" applyNumberFormat="1" applyFont="1" applyFill="1" applyBorder="1" applyAlignment="1">
      <alignment horizontal="left" vertical="top" wrapText="1"/>
    </xf>
    <xf numFmtId="0" fontId="0" fillId="0" borderId="0" xfId="0" applyFill="1"/>
    <xf numFmtId="39" fontId="1" fillId="0" borderId="0" xfId="0" applyNumberFormat="1" applyFont="1" applyFill="1"/>
    <xf numFmtId="0" fontId="1" fillId="0" borderId="0" xfId="0" applyFont="1" applyFill="1"/>
    <xf numFmtId="39" fontId="0" fillId="0" borderId="0" xfId="0" applyNumberFormat="1" applyFill="1"/>
    <xf numFmtId="173" fontId="0" fillId="0" borderId="0" xfId="0" applyNumberFormat="1" applyFill="1"/>
    <xf numFmtId="0" fontId="8" fillId="0" borderId="1" xfId="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7" xfId="1" applyFont="1" applyFill="1" applyBorder="1" applyAlignment="1">
      <alignment horizontal="left" vertical="top" wrapText="1"/>
    </xf>
    <xf numFmtId="164" fontId="9" fillId="0" borderId="8" xfId="2" applyNumberFormat="1" applyFont="1" applyFill="1" applyBorder="1" applyAlignment="1">
      <alignment horizontal="left" vertical="top" wrapText="1"/>
    </xf>
    <xf numFmtId="165" fontId="9" fillId="0" borderId="1" xfId="2" applyNumberFormat="1" applyFont="1" applyFill="1" applyBorder="1" applyAlignment="1">
      <alignment horizontal="left" vertical="top" wrapText="1"/>
    </xf>
    <xf numFmtId="166" fontId="9" fillId="0" borderId="6" xfId="2" applyNumberFormat="1" applyFont="1" applyFill="1" applyBorder="1" applyAlignment="1">
      <alignment vertical="top" wrapText="1"/>
    </xf>
    <xf numFmtId="0" fontId="10" fillId="0" borderId="1" xfId="2" applyFont="1" applyFill="1" applyBorder="1" applyAlignment="1">
      <alignment horizontal="left" vertical="top" wrapText="1"/>
    </xf>
    <xf numFmtId="164" fontId="9" fillId="0" borderId="1" xfId="2"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11" fillId="0" borderId="0" xfId="0" applyFont="1"/>
    <xf numFmtId="167" fontId="9" fillId="0" borderId="1" xfId="2" applyNumberFormat="1" applyFont="1" applyFill="1" applyBorder="1" applyAlignment="1">
      <alignment horizontal="left" vertical="top" wrapText="1"/>
    </xf>
    <xf numFmtId="167" fontId="9" fillId="0" borderId="6" xfId="2" applyNumberFormat="1" applyFont="1" applyFill="1" applyBorder="1" applyAlignment="1">
      <alignment vertical="top" wrapText="1"/>
    </xf>
    <xf numFmtId="164" fontId="9" fillId="0" borderId="1" xfId="1" applyNumberFormat="1" applyFont="1" applyFill="1" applyBorder="1" applyAlignment="1">
      <alignment horizontal="left" vertical="top" wrapText="1"/>
    </xf>
    <xf numFmtId="166" fontId="9" fillId="0" borderId="1" xfId="2" applyNumberFormat="1" applyFont="1" applyFill="1" applyBorder="1" applyAlignment="1">
      <alignment horizontal="left" vertical="top" wrapText="1"/>
    </xf>
    <xf numFmtId="165" fontId="9" fillId="0" borderId="6" xfId="2" applyNumberFormat="1" applyFont="1" applyFill="1" applyBorder="1" applyAlignment="1">
      <alignment vertical="top" wrapText="1"/>
    </xf>
    <xf numFmtId="164" fontId="9" fillId="0" borderId="4" xfId="2" applyNumberFormat="1" applyFont="1" applyFill="1" applyBorder="1" applyAlignment="1">
      <alignment horizontal="left" vertical="top" wrapText="1"/>
    </xf>
    <xf numFmtId="164" fontId="9" fillId="0" borderId="9" xfId="2" applyNumberFormat="1" applyFont="1" applyFill="1" applyBorder="1" applyAlignment="1">
      <alignment horizontal="left" vertical="top" wrapText="1"/>
    </xf>
    <xf numFmtId="165" fontId="9" fillId="0" borderId="7" xfId="2" applyNumberFormat="1" applyFont="1" applyFill="1" applyBorder="1" applyAlignment="1">
      <alignment vertical="top" wrapText="1"/>
    </xf>
    <xf numFmtId="164" fontId="9" fillId="0" borderId="12" xfId="2" applyNumberFormat="1" applyFont="1" applyFill="1" applyBorder="1" applyAlignment="1">
      <alignment horizontal="left" vertical="top" wrapText="1"/>
    </xf>
    <xf numFmtId="165" fontId="9" fillId="0" borderId="2" xfId="2" applyNumberFormat="1" applyFont="1" applyFill="1" applyBorder="1" applyAlignment="1">
      <alignment horizontal="left" vertical="top" wrapText="1"/>
    </xf>
    <xf numFmtId="165" fontId="9" fillId="0" borderId="3" xfId="2" applyNumberFormat="1" applyFont="1" applyFill="1" applyBorder="1" applyAlignment="1">
      <alignment vertical="top" wrapText="1"/>
    </xf>
    <xf numFmtId="0" fontId="10" fillId="0" borderId="2" xfId="2" applyFont="1" applyFill="1" applyBorder="1" applyAlignment="1">
      <alignment horizontal="left" vertical="top" wrapText="1"/>
    </xf>
    <xf numFmtId="0" fontId="10" fillId="0" borderId="2" xfId="1" applyFont="1" applyFill="1" applyBorder="1" applyAlignment="1">
      <alignment horizontal="left" vertical="top" wrapText="1"/>
    </xf>
    <xf numFmtId="165" fontId="9" fillId="0" borderId="9" xfId="2" applyNumberFormat="1" applyFont="1" applyFill="1" applyBorder="1" applyAlignment="1">
      <alignment horizontal="left" vertical="top" wrapText="1"/>
    </xf>
    <xf numFmtId="165" fontId="9" fillId="0" borderId="9" xfId="2" applyNumberFormat="1" applyFont="1" applyFill="1" applyBorder="1" applyAlignment="1">
      <alignment vertical="top" wrapText="1"/>
    </xf>
    <xf numFmtId="0" fontId="10" fillId="0" borderId="9" xfId="2" applyFont="1" applyFill="1" applyBorder="1" applyAlignment="1">
      <alignment horizontal="left" vertical="top" wrapText="1"/>
    </xf>
    <xf numFmtId="0" fontId="10" fillId="0" borderId="9" xfId="1" applyFont="1" applyFill="1" applyBorder="1" applyAlignment="1">
      <alignment horizontal="left" vertical="top" wrapText="1"/>
    </xf>
    <xf numFmtId="164" fontId="9" fillId="0" borderId="8" xfId="1" applyNumberFormat="1" applyFont="1" applyFill="1" applyBorder="1" applyAlignment="1">
      <alignment horizontal="left" vertical="top" wrapText="1"/>
    </xf>
    <xf numFmtId="165" fontId="9" fillId="0" borderId="13" xfId="2" applyNumberFormat="1" applyFont="1" applyFill="1" applyBorder="1" applyAlignment="1">
      <alignment horizontal="left" vertical="top" wrapText="1"/>
    </xf>
    <xf numFmtId="165" fontId="9" fillId="0" borderId="14" xfId="2" applyNumberFormat="1" applyFont="1" applyFill="1" applyBorder="1" applyAlignment="1">
      <alignment vertical="top" wrapText="1"/>
    </xf>
    <xf numFmtId="0" fontId="10" fillId="0" borderId="13" xfId="2" applyFont="1" applyFill="1" applyBorder="1" applyAlignment="1">
      <alignment horizontal="left" vertical="top" wrapText="1"/>
    </xf>
    <xf numFmtId="0" fontId="10" fillId="0" borderId="13" xfId="1" applyFont="1" applyFill="1" applyBorder="1" applyAlignment="1">
      <alignment horizontal="left" vertical="top" wrapText="1"/>
    </xf>
    <xf numFmtId="0" fontId="11" fillId="0" borderId="0" xfId="0" applyFont="1" applyFill="1"/>
    <xf numFmtId="167" fontId="9" fillId="0" borderId="8" xfId="2" applyNumberFormat="1" applyFont="1" applyFill="1" applyBorder="1" applyAlignment="1">
      <alignment horizontal="left" vertical="top" wrapText="1"/>
    </xf>
    <xf numFmtId="169" fontId="9" fillId="0" borderId="6" xfId="2" applyNumberFormat="1" applyFont="1" applyFill="1" applyBorder="1" applyAlignment="1">
      <alignment vertical="top" wrapText="1"/>
    </xf>
    <xf numFmtId="169" fontId="9" fillId="0" borderId="1" xfId="2" applyNumberFormat="1" applyFont="1" applyFill="1" applyBorder="1" applyAlignment="1">
      <alignment horizontal="left" vertical="top" wrapText="1"/>
    </xf>
    <xf numFmtId="170" fontId="9" fillId="0" borderId="1" xfId="2" applyNumberFormat="1" applyFont="1" applyFill="1" applyBorder="1" applyAlignment="1">
      <alignment horizontal="left" vertical="top" wrapText="1"/>
    </xf>
    <xf numFmtId="165" fontId="9" fillId="0" borderId="8" xfId="2" applyNumberFormat="1" applyFont="1" applyFill="1" applyBorder="1" applyAlignment="1">
      <alignment horizontal="left" vertical="top" wrapText="1"/>
    </xf>
    <xf numFmtId="170" fontId="9" fillId="0" borderId="6" xfId="2" applyNumberFormat="1" applyFont="1" applyFill="1" applyBorder="1" applyAlignment="1">
      <alignment vertical="top" wrapText="1"/>
    </xf>
    <xf numFmtId="166" fontId="9" fillId="0" borderId="7" xfId="2" applyNumberFormat="1" applyFont="1" applyFill="1" applyBorder="1" applyAlignment="1">
      <alignment vertical="top" wrapText="1"/>
    </xf>
    <xf numFmtId="164" fontId="9" fillId="0" borderId="4" xfId="2" applyNumberFormat="1" applyFont="1" applyFill="1" applyBorder="1" applyAlignment="1">
      <alignment horizontal="left" vertical="top" wrapText="1"/>
    </xf>
    <xf numFmtId="164" fontId="9" fillId="0" borderId="9" xfId="2" applyNumberFormat="1" applyFont="1" applyFill="1" applyBorder="1" applyAlignment="1">
      <alignment horizontal="left" vertical="top" wrapText="1"/>
    </xf>
    <xf numFmtId="164" fontId="9" fillId="0" borderId="9" xfId="1" applyNumberFormat="1" applyFont="1" applyFill="1" applyBorder="1" applyAlignment="1">
      <alignment horizontal="left" vertical="top" wrapText="1"/>
    </xf>
    <xf numFmtId="169" fontId="9" fillId="0" borderId="8" xfId="1" applyNumberFormat="1" applyFont="1" applyFill="1" applyBorder="1" applyAlignment="1">
      <alignment horizontal="left" vertical="top" wrapText="1"/>
    </xf>
    <xf numFmtId="169" fontId="9" fillId="0" borderId="6" xfId="1" applyNumberFormat="1" applyFont="1" applyFill="1" applyBorder="1" applyAlignment="1">
      <alignment vertical="top" wrapText="1"/>
    </xf>
    <xf numFmtId="164" fontId="9" fillId="0" borderId="12" xfId="1" applyNumberFormat="1" applyFont="1" applyFill="1" applyBorder="1" applyAlignment="1">
      <alignment horizontal="left" vertical="top" wrapText="1"/>
    </xf>
    <xf numFmtId="164" fontId="9" fillId="0" borderId="6" xfId="1" applyNumberFormat="1" applyFont="1" applyFill="1" applyBorder="1" applyAlignment="1">
      <alignment horizontal="left" vertical="top" wrapText="1"/>
    </xf>
    <xf numFmtId="164" fontId="9" fillId="0" borderId="8" xfId="1" applyNumberFormat="1" applyFont="1" applyFill="1" applyBorder="1" applyAlignment="1">
      <alignment horizontal="left" vertical="top" wrapText="1"/>
    </xf>
    <xf numFmtId="166" fontId="9" fillId="0" borderId="1" xfId="1" applyNumberFormat="1" applyFont="1" applyFill="1" applyBorder="1" applyAlignment="1">
      <alignment horizontal="left" vertical="top" wrapText="1"/>
    </xf>
    <xf numFmtId="166" fontId="9" fillId="0" borderId="6" xfId="1" applyNumberFormat="1" applyFont="1" applyFill="1" applyBorder="1" applyAlignment="1">
      <alignment vertical="top" wrapText="1"/>
    </xf>
    <xf numFmtId="165" fontId="9" fillId="0" borderId="1" xfId="1" applyNumberFormat="1" applyFont="1" applyFill="1" applyBorder="1" applyAlignment="1">
      <alignment horizontal="left" vertical="top" wrapText="1"/>
    </xf>
    <xf numFmtId="165" fontId="9" fillId="0" borderId="6" xfId="1" applyNumberFormat="1" applyFont="1" applyFill="1" applyBorder="1" applyAlignment="1">
      <alignment vertical="top" wrapText="1"/>
    </xf>
    <xf numFmtId="167" fontId="9" fillId="0" borderId="1" xfId="1" applyNumberFormat="1" applyFont="1" applyFill="1" applyBorder="1" applyAlignment="1">
      <alignment horizontal="left" vertical="top" wrapText="1"/>
    </xf>
    <xf numFmtId="167" fontId="9" fillId="0" borderId="6" xfId="1" applyNumberFormat="1" applyFont="1" applyFill="1" applyBorder="1" applyAlignment="1">
      <alignment vertical="top" wrapText="1"/>
    </xf>
    <xf numFmtId="164" fontId="9" fillId="0" borderId="4" xfId="1" applyNumberFormat="1" applyFont="1" applyFill="1" applyBorder="1" applyAlignment="1">
      <alignment horizontal="left" vertical="top" wrapText="1"/>
    </xf>
    <xf numFmtId="165" fontId="9" fillId="0" borderId="2" xfId="1" applyNumberFormat="1" applyFont="1" applyFill="1" applyBorder="1" applyAlignment="1">
      <alignment horizontal="left" vertical="top" wrapText="1"/>
    </xf>
    <xf numFmtId="167" fontId="9" fillId="0" borderId="9" xfId="1" applyNumberFormat="1" applyFont="1" applyFill="1" applyBorder="1" applyAlignment="1">
      <alignment horizontal="left" vertical="top" wrapText="1"/>
    </xf>
    <xf numFmtId="167" fontId="9" fillId="0" borderId="7" xfId="1" applyNumberFormat="1" applyFont="1" applyFill="1" applyBorder="1" applyAlignment="1">
      <alignment vertical="top" wrapText="1"/>
    </xf>
    <xf numFmtId="165" fontId="9" fillId="0" borderId="7" xfId="1" applyNumberFormat="1" applyFont="1" applyFill="1" applyBorder="1" applyAlignment="1">
      <alignment vertical="top" wrapText="1"/>
    </xf>
    <xf numFmtId="170" fontId="9" fillId="0" borderId="7" xfId="1" applyNumberFormat="1" applyFont="1" applyFill="1" applyBorder="1" applyAlignment="1">
      <alignment vertical="top" wrapText="1"/>
    </xf>
    <xf numFmtId="166" fontId="9" fillId="0" borderId="13" xfId="1" applyNumberFormat="1" applyFont="1" applyFill="1" applyBorder="1" applyAlignment="1">
      <alignment horizontal="left" vertical="top" wrapText="1"/>
    </xf>
    <xf numFmtId="166" fontId="9" fillId="0" borderId="8" xfId="1" applyNumberFormat="1" applyFont="1" applyFill="1" applyBorder="1" applyAlignment="1">
      <alignment horizontal="left" vertical="top" wrapText="1"/>
    </xf>
    <xf numFmtId="165" fontId="9" fillId="0" borderId="8" xfId="1" applyNumberFormat="1" applyFont="1" applyFill="1" applyBorder="1" applyAlignment="1">
      <alignment horizontal="left" vertical="top" wrapText="1"/>
    </xf>
    <xf numFmtId="167" fontId="9" fillId="0" borderId="8" xfId="1" applyNumberFormat="1" applyFont="1" applyFill="1" applyBorder="1" applyAlignment="1">
      <alignment horizontal="left" vertical="top" wrapText="1"/>
    </xf>
    <xf numFmtId="168" fontId="9" fillId="0" borderId="8" xfId="1" applyNumberFormat="1" applyFont="1" applyFill="1" applyBorder="1" applyAlignment="1">
      <alignment horizontal="left" vertical="top" wrapText="1"/>
    </xf>
    <xf numFmtId="164" fontId="9" fillId="0" borderId="7" xfId="1" applyNumberFormat="1" applyFont="1" applyFill="1" applyBorder="1" applyAlignment="1">
      <alignment horizontal="left" vertical="top" wrapText="1"/>
    </xf>
    <xf numFmtId="172" fontId="9" fillId="0" borderId="1" xfId="1" applyNumberFormat="1" applyFont="1" applyFill="1" applyBorder="1" applyAlignment="1">
      <alignment horizontal="left" vertical="top" wrapText="1"/>
    </xf>
    <xf numFmtId="166" fontId="9" fillId="0" borderId="3" xfId="2" applyNumberFormat="1" applyFont="1" applyFill="1" applyBorder="1" applyAlignment="1">
      <alignment vertical="top" wrapText="1"/>
    </xf>
    <xf numFmtId="167" fontId="9" fillId="0" borderId="9" xfId="2" applyNumberFormat="1" applyFont="1" applyFill="1" applyBorder="1" applyAlignment="1">
      <alignment vertical="top" wrapText="1"/>
    </xf>
    <xf numFmtId="168" fontId="9" fillId="0" borderId="9" xfId="2" applyNumberFormat="1" applyFont="1" applyFill="1" applyBorder="1" applyAlignment="1">
      <alignment horizontal="left" vertical="top" wrapText="1"/>
    </xf>
    <xf numFmtId="167" fontId="9" fillId="0" borderId="9" xfId="2" applyNumberFormat="1" applyFont="1" applyFill="1" applyBorder="1" applyAlignment="1">
      <alignment horizontal="left" vertical="top" wrapText="1"/>
    </xf>
    <xf numFmtId="169" fontId="9" fillId="0" borderId="7" xfId="2" applyNumberFormat="1" applyFont="1" applyFill="1" applyBorder="1" applyAlignment="1">
      <alignment vertical="top" wrapText="1"/>
    </xf>
    <xf numFmtId="169" fontId="9" fillId="0" borderId="9" xfId="2" applyNumberFormat="1" applyFont="1" applyFill="1" applyBorder="1" applyAlignment="1">
      <alignment horizontal="left" vertical="top" wrapText="1"/>
    </xf>
    <xf numFmtId="170" fontId="9" fillId="0" borderId="9" xfId="2" applyNumberFormat="1" applyFont="1" applyFill="1" applyBorder="1" applyAlignment="1">
      <alignment horizontal="left" vertical="top" wrapText="1"/>
    </xf>
    <xf numFmtId="166" fontId="9" fillId="0" borderId="9" xfId="2" applyNumberFormat="1" applyFont="1" applyFill="1" applyBorder="1" applyAlignment="1">
      <alignment horizontal="left" vertical="top" wrapText="1"/>
    </xf>
    <xf numFmtId="0" fontId="10" fillId="0" borderId="0" xfId="1" applyFont="1" applyFill="1" applyBorder="1" applyAlignment="1">
      <alignment horizontal="left" vertical="top" wrapText="1"/>
    </xf>
    <xf numFmtId="164" fontId="9" fillId="0" borderId="0" xfId="1" applyNumberFormat="1" applyFont="1" applyFill="1" applyBorder="1" applyAlignment="1">
      <alignment horizontal="left" vertical="top" wrapText="1"/>
    </xf>
    <xf numFmtId="172" fontId="9" fillId="0" borderId="0" xfId="1" applyNumberFormat="1" applyFont="1" applyFill="1" applyBorder="1" applyAlignment="1">
      <alignment horizontal="left" vertical="top" wrapText="1"/>
    </xf>
    <xf numFmtId="39" fontId="1" fillId="0" borderId="0" xfId="0" applyNumberFormat="1" applyFont="1" applyFill="1" applyBorder="1"/>
    <xf numFmtId="164" fontId="13" fillId="0" borderId="0" xfId="0" applyNumberFormat="1" applyFont="1" applyFill="1" applyBorder="1" applyAlignment="1">
      <alignment horizontal="left" vertical="top" wrapText="1"/>
    </xf>
    <xf numFmtId="170" fontId="9" fillId="0" borderId="7" xfId="2" applyNumberFormat="1" applyFont="1" applyFill="1" applyBorder="1" applyAlignment="1">
      <alignment horizontal="left" vertical="top" wrapText="1"/>
    </xf>
    <xf numFmtId="164" fontId="9" fillId="0" borderId="0" xfId="2" applyNumberFormat="1" applyFont="1" applyFill="1" applyBorder="1" applyAlignment="1">
      <alignment horizontal="left" vertical="top" wrapText="1"/>
    </xf>
    <xf numFmtId="165" fontId="9" fillId="0" borderId="0" xfId="1" applyNumberFormat="1" applyFont="1" applyFill="1" applyBorder="1" applyAlignment="1">
      <alignment horizontal="left" vertical="top" wrapText="1"/>
    </xf>
    <xf numFmtId="166" fontId="9" fillId="0" borderId="7" xfId="1" applyNumberFormat="1" applyFont="1" applyFill="1" applyBorder="1" applyAlignment="1">
      <alignment horizontal="right" vertical="top" wrapText="1"/>
    </xf>
    <xf numFmtId="0" fontId="12" fillId="2" borderId="9" xfId="0" applyFont="1" applyFill="1" applyBorder="1"/>
    <xf numFmtId="0" fontId="14" fillId="2" borderId="9" xfId="1" applyFont="1" applyFill="1" applyBorder="1" applyAlignment="1">
      <alignment horizontal="left" vertical="top" wrapText="1"/>
    </xf>
    <xf numFmtId="164" fontId="12" fillId="2" borderId="16" xfId="0" applyNumberFormat="1" applyFont="1" applyFill="1" applyBorder="1" applyAlignment="1"/>
    <xf numFmtId="164" fontId="12" fillId="2" borderId="17" xfId="0" applyNumberFormat="1" applyFont="1" applyFill="1" applyBorder="1" applyAlignment="1"/>
    <xf numFmtId="39" fontId="12" fillId="2" borderId="9" xfId="0" applyNumberFormat="1" applyFont="1" applyFill="1" applyBorder="1"/>
    <xf numFmtId="0" fontId="15" fillId="0" borderId="0" xfId="0" applyFont="1" applyFill="1" applyBorder="1" applyAlignment="1">
      <alignment horizontal="left" vertical="top"/>
    </xf>
    <xf numFmtId="0" fontId="12" fillId="2" borderId="0" xfId="0" applyFont="1" applyFill="1" applyAlignment="1">
      <alignment horizontal="center"/>
    </xf>
    <xf numFmtId="0" fontId="12" fillId="2" borderId="0" xfId="0" applyFont="1" applyFill="1"/>
    <xf numFmtId="9" fontId="12" fillId="2" borderId="0" xfId="0" applyNumberFormat="1" applyFont="1" applyFill="1" applyBorder="1" applyAlignment="1">
      <alignment horizontal="center"/>
    </xf>
    <xf numFmtId="0" fontId="12" fillId="2" borderId="0" xfId="0" applyFont="1" applyFill="1" applyBorder="1" applyAlignment="1">
      <alignment horizontal="center"/>
    </xf>
    <xf numFmtId="166" fontId="9" fillId="0" borderId="6" xfId="2" applyNumberFormat="1" applyFont="1" applyFill="1" applyBorder="1" applyAlignment="1">
      <alignment horizontal="right" vertical="top" wrapText="1"/>
    </xf>
    <xf numFmtId="39" fontId="10" fillId="0" borderId="1" xfId="2" applyNumberFormat="1" applyFont="1" applyFill="1" applyBorder="1" applyAlignment="1">
      <alignment horizontal="left" vertical="top" wrapText="1"/>
    </xf>
    <xf numFmtId="167" fontId="9" fillId="0" borderId="0" xfId="1" applyNumberFormat="1" applyFont="1" applyFill="1" applyBorder="1" applyAlignment="1">
      <alignment horizontal="left" vertical="top" wrapText="1"/>
    </xf>
    <xf numFmtId="167" fontId="9" fillId="0" borderId="7" xfId="1" applyNumberFormat="1" applyFont="1" applyFill="1" applyBorder="1" applyAlignment="1">
      <alignment horizontal="right" vertical="top" wrapText="1"/>
    </xf>
    <xf numFmtId="166" fontId="9" fillId="0" borderId="6" xfId="1" applyNumberFormat="1" applyFont="1" applyFill="1" applyBorder="1" applyAlignment="1">
      <alignment horizontal="right" vertical="top" wrapText="1"/>
    </xf>
    <xf numFmtId="165" fontId="9" fillId="0" borderId="6" xfId="1" applyNumberFormat="1" applyFont="1" applyFill="1" applyBorder="1" applyAlignment="1">
      <alignment horizontal="right" vertical="top" wrapText="1"/>
    </xf>
    <xf numFmtId="39" fontId="10" fillId="0" borderId="1" xfId="1" applyNumberFormat="1" applyFont="1" applyFill="1" applyBorder="1" applyAlignment="1">
      <alignment horizontal="left" vertical="top" wrapText="1"/>
    </xf>
    <xf numFmtId="165" fontId="9" fillId="0" borderId="7" xfId="2" applyNumberFormat="1" applyFont="1" applyFill="1" applyBorder="1" applyAlignment="1">
      <alignment horizontal="right" vertical="top" wrapText="1"/>
    </xf>
    <xf numFmtId="164" fontId="9" fillId="0" borderId="6" xfId="2" applyNumberFormat="1" applyFont="1" applyFill="1" applyBorder="1" applyAlignment="1">
      <alignment horizontal="left" vertical="top" wrapText="1"/>
    </xf>
    <xf numFmtId="164" fontId="9" fillId="0" borderId="8" xfId="2" applyNumberFormat="1" applyFont="1" applyFill="1" applyBorder="1" applyAlignment="1">
      <alignment horizontal="left" vertical="top" wrapText="1"/>
    </xf>
    <xf numFmtId="0" fontId="16" fillId="2" borderId="0" xfId="0" applyFont="1" applyFill="1" applyAlignment="1">
      <alignment horizontal="center"/>
    </xf>
    <xf numFmtId="164" fontId="9" fillId="0" borderId="7" xfId="2" applyNumberFormat="1" applyFont="1" applyFill="1" applyBorder="1" applyAlignment="1">
      <alignment horizontal="left" vertical="top" wrapText="1"/>
    </xf>
    <xf numFmtId="164" fontId="7" fillId="0" borderId="6" xfId="2" applyNumberFormat="1" applyFont="1" applyFill="1" applyBorder="1" applyAlignment="1">
      <alignment horizontal="left" vertical="top" wrapText="1"/>
    </xf>
    <xf numFmtId="164" fontId="7" fillId="0" borderId="8" xfId="2" applyNumberFormat="1" applyFont="1" applyFill="1" applyBorder="1" applyAlignment="1">
      <alignment horizontal="left" vertical="top" wrapText="1"/>
    </xf>
    <xf numFmtId="0" fontId="12" fillId="2" borderId="5" xfId="0" applyFont="1" applyFill="1" applyBorder="1" applyAlignment="1">
      <alignment horizontal="center"/>
    </xf>
    <xf numFmtId="0" fontId="10" fillId="0" borderId="6" xfId="1" applyFont="1" applyFill="1" applyBorder="1" applyAlignment="1">
      <alignment horizontal="left" vertical="top" wrapText="1"/>
    </xf>
    <xf numFmtId="0" fontId="10" fillId="0" borderId="7" xfId="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7" xfId="1" applyFont="1" applyFill="1" applyBorder="1" applyAlignment="1">
      <alignment horizontal="left" vertical="top" wrapText="1"/>
    </xf>
    <xf numFmtId="164" fontId="9" fillId="0" borderId="9" xfId="2" applyNumberFormat="1" applyFont="1" applyFill="1" applyBorder="1" applyAlignment="1">
      <alignment horizontal="left" vertical="top" wrapText="1"/>
    </xf>
    <xf numFmtId="0" fontId="8" fillId="0" borderId="8"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10" fillId="0" borderId="8" xfId="1" applyFont="1" applyFill="1" applyBorder="1" applyAlignment="1">
      <alignment horizontal="left" vertical="top" wrapText="1"/>
    </xf>
    <xf numFmtId="0" fontId="5" fillId="0" borderId="6" xfId="1" applyFont="1" applyFill="1" applyBorder="1" applyAlignment="1">
      <alignment horizontal="left" vertical="top" wrapText="1"/>
    </xf>
    <xf numFmtId="0" fontId="5" fillId="0" borderId="8" xfId="1" applyFont="1" applyFill="1" applyBorder="1" applyAlignment="1">
      <alignment horizontal="left" vertical="top" wrapText="1"/>
    </xf>
    <xf numFmtId="168" fontId="9" fillId="0" borderId="6" xfId="2" applyNumberFormat="1" applyFont="1" applyFill="1" applyBorder="1" applyAlignment="1">
      <alignment horizontal="left" vertical="top" wrapText="1"/>
    </xf>
    <xf numFmtId="168" fontId="9" fillId="0" borderId="7" xfId="2" applyNumberFormat="1" applyFont="1" applyFill="1" applyBorder="1" applyAlignment="1">
      <alignment horizontal="left" vertical="top" wrapText="1"/>
    </xf>
    <xf numFmtId="164" fontId="9" fillId="0" borderId="6" xfId="1" applyNumberFormat="1" applyFont="1" applyFill="1" applyBorder="1" applyAlignment="1">
      <alignment horizontal="left" vertical="top" wrapText="1"/>
    </xf>
    <xf numFmtId="164" fontId="9" fillId="0" borderId="8" xfId="1" applyNumberFormat="1" applyFont="1" applyFill="1" applyBorder="1" applyAlignment="1">
      <alignment horizontal="left" vertical="top" wrapText="1"/>
    </xf>
    <xf numFmtId="164" fontId="9" fillId="0" borderId="7" xfId="1" applyNumberFormat="1" applyFont="1" applyFill="1" applyBorder="1" applyAlignment="1">
      <alignment horizontal="left" vertical="top" wrapText="1"/>
    </xf>
    <xf numFmtId="164" fontId="12" fillId="2" borderId="10" xfId="0" applyNumberFormat="1" applyFont="1" applyFill="1" applyBorder="1" applyAlignment="1">
      <alignment horizontal="center"/>
    </xf>
    <xf numFmtId="164" fontId="12" fillId="2" borderId="11" xfId="0" applyNumberFormat="1" applyFont="1" applyFill="1" applyBorder="1" applyAlignment="1">
      <alignment horizontal="center"/>
    </xf>
    <xf numFmtId="164" fontId="9" fillId="0" borderId="9" xfId="1" applyNumberFormat="1" applyFont="1" applyFill="1" applyBorder="1" applyAlignment="1">
      <alignment horizontal="left" vertical="top" wrapText="1"/>
    </xf>
    <xf numFmtId="164" fontId="9" fillId="0" borderId="3" xfId="1" applyNumberFormat="1" applyFont="1" applyFill="1" applyBorder="1" applyAlignment="1">
      <alignment horizontal="left" vertical="top" wrapText="1"/>
    </xf>
    <xf numFmtId="164" fontId="9" fillId="0" borderId="4" xfId="1" applyNumberFormat="1" applyFont="1" applyFill="1" applyBorder="1" applyAlignment="1">
      <alignment horizontal="left" vertical="top" wrapText="1"/>
    </xf>
    <xf numFmtId="164" fontId="9" fillId="0" borderId="14" xfId="1" applyNumberFormat="1" applyFont="1" applyFill="1" applyBorder="1" applyAlignment="1">
      <alignment horizontal="left" vertical="top" wrapText="1"/>
    </xf>
    <xf numFmtId="164" fontId="9" fillId="0" borderId="12" xfId="1" applyNumberFormat="1" applyFont="1" applyFill="1" applyBorder="1" applyAlignment="1">
      <alignment horizontal="left" vertical="top" wrapText="1"/>
    </xf>
    <xf numFmtId="0" fontId="8" fillId="0" borderId="6" xfId="1" applyFont="1" applyFill="1" applyBorder="1" applyAlignment="1">
      <alignment horizontal="center" vertical="top" wrapText="1"/>
    </xf>
    <xf numFmtId="0" fontId="8" fillId="0" borderId="8" xfId="1" applyFont="1" applyFill="1" applyBorder="1" applyAlignment="1">
      <alignment horizontal="center" vertical="top" wrapText="1"/>
    </xf>
    <xf numFmtId="164" fontId="9" fillId="0" borderId="18" xfId="2" applyNumberFormat="1" applyFont="1" applyFill="1" applyBorder="1" applyAlignment="1">
      <alignment horizontal="left" vertical="top" wrapText="1"/>
    </xf>
    <xf numFmtId="164" fontId="9" fillId="0" borderId="6" xfId="1" applyNumberFormat="1" applyFont="1" applyFill="1" applyBorder="1" applyAlignment="1">
      <alignment horizontal="center" vertical="top" wrapText="1"/>
    </xf>
    <xf numFmtId="164" fontId="9" fillId="0" borderId="8" xfId="1" applyNumberFormat="1" applyFont="1" applyFill="1" applyBorder="1" applyAlignment="1">
      <alignment horizontal="center" vertical="top" wrapText="1"/>
    </xf>
    <xf numFmtId="164" fontId="9" fillId="0" borderId="6" xfId="2" applyNumberFormat="1" applyFont="1" applyFill="1" applyBorder="1" applyAlignment="1">
      <alignment horizontal="center" vertical="top" wrapText="1"/>
    </xf>
    <xf numFmtId="164" fontId="9" fillId="0" borderId="8" xfId="2" applyNumberFormat="1" applyFont="1" applyFill="1" applyBorder="1" applyAlignment="1">
      <alignment horizontal="center" vertical="top" wrapText="1"/>
    </xf>
    <xf numFmtId="164" fontId="9" fillId="0" borderId="15" xfId="1" applyNumberFormat="1" applyFont="1" applyFill="1" applyBorder="1" applyAlignment="1">
      <alignment horizontal="center" vertical="top" wrapText="1"/>
    </xf>
    <xf numFmtId="0" fontId="0" fillId="0" borderId="19" xfId="0" applyBorder="1"/>
    <xf numFmtId="0" fontId="17" fillId="0" borderId="19" xfId="0" applyFont="1" applyFill="1" applyBorder="1"/>
    <xf numFmtId="0" fontId="17" fillId="0" borderId="0" xfId="0" applyFont="1" applyFill="1"/>
  </cellXfs>
  <cellStyles count="5">
    <cellStyle name="Millares 2" xfId="3"/>
    <cellStyle name="Normal" xfId="0" builtinId="0"/>
    <cellStyle name="Normal 2" xfId="1"/>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9524</xdr:colOff>
      <xdr:row>4</xdr:row>
      <xdr:rowOff>161925</xdr:rowOff>
    </xdr:to>
    <xdr:pic>
      <xdr:nvPicPr>
        <xdr:cNvPr id="2" name="1 Imagen" descr="Logo ONAPI mayo 0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62249"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8"/>
  <sheetViews>
    <sheetView tabSelected="1" topLeftCell="A116" workbookViewId="0">
      <selection activeCell="B139" sqref="B139"/>
    </sheetView>
  </sheetViews>
  <sheetFormatPr baseColWidth="10" defaultRowHeight="15" x14ac:dyDescent="0.25"/>
  <cols>
    <col min="1" max="1" width="5.28515625" customWidth="1"/>
    <col min="2" max="2" width="36" customWidth="1"/>
    <col min="3" max="3" width="31.42578125" customWidth="1"/>
    <col min="4" max="4" width="0.140625" customWidth="1"/>
    <col min="5" max="5" width="26.85546875" customWidth="1"/>
    <col min="6" max="6" width="3.5703125" customWidth="1"/>
    <col min="7" max="7" width="11.42578125" customWidth="1"/>
    <col min="8" max="8" width="4.28515625" customWidth="1"/>
    <col min="9" max="9" width="29.28515625" style="13" customWidth="1"/>
    <col min="10" max="10" width="15.42578125" customWidth="1"/>
    <col min="11" max="11" width="12.85546875" customWidth="1"/>
    <col min="12" max="12" width="18" style="13" customWidth="1"/>
    <col min="13" max="13" width="16.7109375" customWidth="1"/>
    <col min="14" max="14" width="17.5703125" customWidth="1"/>
    <col min="15" max="15" width="27" customWidth="1"/>
    <col min="16" max="16" width="34" customWidth="1"/>
    <col min="17" max="17" width="20" customWidth="1"/>
    <col min="18" max="18" width="17.28515625" customWidth="1"/>
    <col min="19" max="19" width="12.42578125" bestFit="1" customWidth="1"/>
    <col min="20" max="20" width="21.5703125" customWidth="1"/>
    <col min="21" max="21" width="21.85546875" customWidth="1"/>
    <col min="22" max="22" width="12.7109375" hidden="1" customWidth="1"/>
    <col min="23" max="23" width="17.42578125" hidden="1" customWidth="1"/>
    <col min="24" max="24" width="18.5703125" hidden="1" customWidth="1"/>
    <col min="25" max="25" width="11.42578125" hidden="1" customWidth="1"/>
  </cols>
  <sheetData>
    <row r="1" spans="1:28" ht="15.75" x14ac:dyDescent="0.25">
      <c r="C1" s="107" t="s">
        <v>243</v>
      </c>
    </row>
    <row r="2" spans="1:28" ht="15.75" x14ac:dyDescent="0.25">
      <c r="C2" s="107" t="s">
        <v>244</v>
      </c>
    </row>
    <row r="6" spans="1:28" ht="15.75" x14ac:dyDescent="0.25">
      <c r="A6" s="109"/>
      <c r="B6" s="109"/>
      <c r="C6" s="109"/>
      <c r="D6" s="109"/>
      <c r="E6" s="109"/>
      <c r="F6" s="109"/>
      <c r="G6" s="109"/>
      <c r="H6" s="109"/>
      <c r="I6" s="122" t="s">
        <v>13</v>
      </c>
      <c r="J6" s="122"/>
      <c r="K6" s="122"/>
      <c r="L6" s="108" t="s">
        <v>14</v>
      </c>
      <c r="M6" s="108" t="s">
        <v>15</v>
      </c>
      <c r="N6" s="109"/>
      <c r="O6" s="109"/>
      <c r="P6" s="109"/>
      <c r="Q6" s="109"/>
      <c r="R6" s="109"/>
      <c r="S6" s="109"/>
      <c r="T6" s="109"/>
      <c r="U6" s="109"/>
    </row>
    <row r="7" spans="1:28" x14ac:dyDescent="0.25">
      <c r="A7" s="109"/>
      <c r="B7" s="109" t="s">
        <v>0</v>
      </c>
      <c r="C7" s="126" t="s">
        <v>1</v>
      </c>
      <c r="D7" s="126"/>
      <c r="E7" s="126" t="s">
        <v>2</v>
      </c>
      <c r="F7" s="126"/>
      <c r="G7" s="126" t="s">
        <v>3</v>
      </c>
      <c r="H7" s="126"/>
      <c r="I7" s="110">
        <v>0.05</v>
      </c>
      <c r="J7" s="110">
        <v>0.1</v>
      </c>
      <c r="K7" s="110">
        <v>0.27</v>
      </c>
      <c r="L7" s="110">
        <v>0.18</v>
      </c>
      <c r="M7" s="111" t="s">
        <v>16</v>
      </c>
      <c r="N7" s="111" t="s">
        <v>12</v>
      </c>
      <c r="O7" s="109" t="s">
        <v>4</v>
      </c>
      <c r="P7" s="111" t="s">
        <v>5</v>
      </c>
      <c r="Q7" s="109" t="s">
        <v>6</v>
      </c>
      <c r="R7" s="108" t="s">
        <v>7</v>
      </c>
      <c r="S7" s="109" t="s">
        <v>8</v>
      </c>
      <c r="T7" s="109" t="s">
        <v>9</v>
      </c>
      <c r="U7" s="109" t="s">
        <v>189</v>
      </c>
      <c r="V7" s="1"/>
      <c r="W7" s="1"/>
      <c r="X7" s="1"/>
      <c r="Y7" s="1"/>
      <c r="Z7" s="1"/>
      <c r="AA7" s="1"/>
      <c r="AB7" s="1"/>
    </row>
    <row r="8" spans="1:28" ht="30" customHeight="1" x14ac:dyDescent="0.25">
      <c r="A8">
        <v>1</v>
      </c>
      <c r="B8" s="10" t="s">
        <v>17</v>
      </c>
      <c r="C8" s="133" t="s">
        <v>176</v>
      </c>
      <c r="D8" s="134"/>
      <c r="E8" s="136" t="s">
        <v>191</v>
      </c>
      <c r="F8" s="137"/>
      <c r="G8" s="124">
        <v>26125</v>
      </c>
      <c r="H8" s="125"/>
      <c r="I8" s="12">
        <v>1375</v>
      </c>
      <c r="J8" s="11"/>
      <c r="K8" s="11"/>
      <c r="L8" s="12"/>
      <c r="M8" s="11"/>
      <c r="N8" s="11">
        <f t="shared" ref="N8:N39" si="0">+G8+I8+J8+K8+L8+M8</f>
        <v>27500</v>
      </c>
      <c r="O8" s="2">
        <v>41875</v>
      </c>
      <c r="P8" s="3">
        <v>41845</v>
      </c>
      <c r="Q8" s="4"/>
      <c r="R8" s="5"/>
      <c r="S8" s="6"/>
      <c r="T8" s="7">
        <v>26125</v>
      </c>
      <c r="U8" s="97" t="s">
        <v>192</v>
      </c>
      <c r="V8" s="8">
        <f t="shared" ref="V8:V39" si="1">+G8</f>
        <v>26125</v>
      </c>
      <c r="W8" s="8">
        <f t="shared" ref="W8:W39" si="2">+Q8+R8+S8+T8</f>
        <v>26125</v>
      </c>
      <c r="X8" s="9">
        <f t="shared" ref="X8:X39" si="3">+V8-W8</f>
        <v>0</v>
      </c>
    </row>
    <row r="9" spans="1:28" s="27" customFormat="1" ht="34.5" customHeight="1" x14ac:dyDescent="0.25">
      <c r="A9" s="27">
        <f t="shared" ref="A9:A72" si="4">+A8+1</f>
        <v>2</v>
      </c>
      <c r="B9" s="18" t="s">
        <v>18</v>
      </c>
      <c r="C9" s="129" t="s">
        <v>19</v>
      </c>
      <c r="D9" s="130"/>
      <c r="E9" s="129" t="s">
        <v>200</v>
      </c>
      <c r="F9" s="132"/>
      <c r="G9" s="120">
        <v>10813.8</v>
      </c>
      <c r="H9" s="121"/>
      <c r="I9" s="21">
        <v>502.5</v>
      </c>
      <c r="J9" s="21"/>
      <c r="K9" s="21"/>
      <c r="L9" s="21">
        <v>542.70000000000005</v>
      </c>
      <c r="M9" s="21"/>
      <c r="N9" s="21">
        <f t="shared" si="0"/>
        <v>11859</v>
      </c>
      <c r="O9" s="22">
        <v>42754</v>
      </c>
      <c r="P9" s="23">
        <v>42724</v>
      </c>
      <c r="Q9" s="24"/>
      <c r="R9" s="25">
        <v>10813.8</v>
      </c>
      <c r="S9" s="26"/>
      <c r="T9" s="26"/>
      <c r="U9" s="93"/>
      <c r="V9" s="8">
        <f t="shared" si="1"/>
        <v>10813.8</v>
      </c>
      <c r="W9" s="8">
        <f t="shared" si="2"/>
        <v>10813.8</v>
      </c>
      <c r="X9" s="9">
        <f t="shared" si="3"/>
        <v>0</v>
      </c>
    </row>
    <row r="10" spans="1:28" s="27" customFormat="1" ht="30" customHeight="1" x14ac:dyDescent="0.25">
      <c r="A10" s="27">
        <f t="shared" si="4"/>
        <v>3</v>
      </c>
      <c r="B10" s="18" t="s">
        <v>20</v>
      </c>
      <c r="C10" s="127" t="s">
        <v>180</v>
      </c>
      <c r="D10" s="128"/>
      <c r="E10" s="129" t="s">
        <v>204</v>
      </c>
      <c r="F10" s="132"/>
      <c r="G10" s="120">
        <v>70693.2</v>
      </c>
      <c r="H10" s="121"/>
      <c r="I10" s="21">
        <v>3285</v>
      </c>
      <c r="J10" s="21"/>
      <c r="K10" s="21"/>
      <c r="L10" s="21">
        <v>3547.8</v>
      </c>
      <c r="M10" s="21"/>
      <c r="N10" s="21">
        <f t="shared" si="0"/>
        <v>77526</v>
      </c>
      <c r="O10" s="28">
        <v>42589</v>
      </c>
      <c r="P10" s="29">
        <v>42588</v>
      </c>
      <c r="Q10" s="24"/>
      <c r="R10" s="24"/>
      <c r="S10" s="26"/>
      <c r="T10" s="30">
        <v>70693.2</v>
      </c>
      <c r="U10" s="94"/>
      <c r="V10" s="8">
        <f t="shared" si="1"/>
        <v>70693.2</v>
      </c>
      <c r="W10" s="8">
        <f t="shared" si="2"/>
        <v>70693.2</v>
      </c>
      <c r="X10" s="9">
        <f t="shared" si="3"/>
        <v>0</v>
      </c>
    </row>
    <row r="11" spans="1:28" s="27" customFormat="1" ht="26.25" customHeight="1" x14ac:dyDescent="0.25">
      <c r="A11" s="27">
        <f t="shared" si="4"/>
        <v>4</v>
      </c>
      <c r="B11" s="18" t="s">
        <v>20</v>
      </c>
      <c r="C11" s="127" t="s">
        <v>180</v>
      </c>
      <c r="D11" s="128"/>
      <c r="E11" s="129" t="s">
        <v>204</v>
      </c>
      <c r="F11" s="132"/>
      <c r="G11" s="120">
        <v>4519.2</v>
      </c>
      <c r="H11" s="121"/>
      <c r="I11" s="21">
        <v>210</v>
      </c>
      <c r="J11" s="21"/>
      <c r="K11" s="21"/>
      <c r="L11" s="21">
        <v>226</v>
      </c>
      <c r="M11" s="21"/>
      <c r="N11" s="21">
        <f t="shared" si="0"/>
        <v>4955.2</v>
      </c>
      <c r="O11" s="28">
        <v>42589</v>
      </c>
      <c r="P11" s="29">
        <v>42588</v>
      </c>
      <c r="Q11" s="24"/>
      <c r="R11" s="24"/>
      <c r="S11" s="26"/>
      <c r="T11" s="30">
        <v>4519.2</v>
      </c>
      <c r="U11" s="94"/>
      <c r="V11" s="8">
        <f t="shared" si="1"/>
        <v>4519.2</v>
      </c>
      <c r="W11" s="8">
        <f t="shared" si="2"/>
        <v>4519.2</v>
      </c>
      <c r="X11" s="9">
        <f t="shared" si="3"/>
        <v>0</v>
      </c>
    </row>
    <row r="12" spans="1:28" s="27" customFormat="1" ht="29.25" customHeight="1" x14ac:dyDescent="0.25">
      <c r="A12" s="27">
        <f t="shared" si="4"/>
        <v>5</v>
      </c>
      <c r="B12" s="18" t="s">
        <v>21</v>
      </c>
      <c r="C12" s="127" t="s">
        <v>180</v>
      </c>
      <c r="D12" s="128"/>
      <c r="E12" s="129" t="s">
        <v>205</v>
      </c>
      <c r="F12" s="132"/>
      <c r="G12" s="120">
        <v>57576.2</v>
      </c>
      <c r="H12" s="121"/>
      <c r="I12" s="21">
        <v>2997.5</v>
      </c>
      <c r="J12" s="21"/>
      <c r="K12" s="21"/>
      <c r="L12" s="21">
        <v>267.5</v>
      </c>
      <c r="M12" s="21"/>
      <c r="N12" s="21">
        <f t="shared" si="0"/>
        <v>60841.2</v>
      </c>
      <c r="O12" s="28">
        <v>42589</v>
      </c>
      <c r="P12" s="29">
        <v>42588</v>
      </c>
      <c r="Q12" s="24"/>
      <c r="R12" s="24"/>
      <c r="S12" s="26"/>
      <c r="T12" s="30">
        <v>57576.2</v>
      </c>
      <c r="U12" s="94"/>
      <c r="V12" s="8">
        <f t="shared" si="1"/>
        <v>57576.2</v>
      </c>
      <c r="W12" s="8">
        <f t="shared" si="2"/>
        <v>57576.2</v>
      </c>
      <c r="X12" s="9">
        <f t="shared" si="3"/>
        <v>0</v>
      </c>
    </row>
    <row r="13" spans="1:28" s="50" customFormat="1" ht="26.25" customHeight="1" x14ac:dyDescent="0.25">
      <c r="A13" s="27">
        <f t="shared" si="4"/>
        <v>6</v>
      </c>
      <c r="B13" s="18" t="s">
        <v>22</v>
      </c>
      <c r="C13" s="127" t="s">
        <v>181</v>
      </c>
      <c r="D13" s="128"/>
      <c r="E13" s="129" t="s">
        <v>212</v>
      </c>
      <c r="F13" s="132"/>
      <c r="G13" s="120">
        <v>2460.13</v>
      </c>
      <c r="H13" s="121"/>
      <c r="I13" s="21">
        <v>129.49</v>
      </c>
      <c r="J13" s="21"/>
      <c r="K13" s="21"/>
      <c r="L13" s="21"/>
      <c r="M13" s="21"/>
      <c r="N13" s="21">
        <f t="shared" si="0"/>
        <v>2589.62</v>
      </c>
      <c r="O13" s="22">
        <v>41547</v>
      </c>
      <c r="P13" s="32">
        <v>41517</v>
      </c>
      <c r="Q13" s="24"/>
      <c r="R13" s="24"/>
      <c r="S13" s="26"/>
      <c r="T13" s="30">
        <v>2460.13</v>
      </c>
      <c r="U13" s="97" t="s">
        <v>245</v>
      </c>
      <c r="V13" s="8">
        <f t="shared" si="1"/>
        <v>2460.13</v>
      </c>
      <c r="W13" s="8">
        <f t="shared" si="2"/>
        <v>2460.13</v>
      </c>
      <c r="X13" s="9">
        <f t="shared" si="3"/>
        <v>0</v>
      </c>
    </row>
    <row r="14" spans="1:28" s="50" customFormat="1" ht="24.75" customHeight="1" x14ac:dyDescent="0.25">
      <c r="A14" s="27">
        <f t="shared" si="4"/>
        <v>7</v>
      </c>
      <c r="B14" s="18" t="s">
        <v>23</v>
      </c>
      <c r="C14" s="127" t="s">
        <v>181</v>
      </c>
      <c r="D14" s="128"/>
      <c r="E14" s="129" t="s">
        <v>212</v>
      </c>
      <c r="F14" s="132"/>
      <c r="G14" s="120">
        <v>1565.54</v>
      </c>
      <c r="H14" s="121"/>
      <c r="I14" s="21">
        <v>82.4</v>
      </c>
      <c r="J14" s="21"/>
      <c r="K14" s="21"/>
      <c r="L14" s="21"/>
      <c r="M14" s="21"/>
      <c r="N14" s="21">
        <f t="shared" si="0"/>
        <v>1647.94</v>
      </c>
      <c r="O14" s="31">
        <v>41623</v>
      </c>
      <c r="P14" s="23">
        <v>41593</v>
      </c>
      <c r="Q14" s="24"/>
      <c r="R14" s="24"/>
      <c r="S14" s="26"/>
      <c r="T14" s="30">
        <v>1565.54</v>
      </c>
      <c r="U14" s="97" t="s">
        <v>245</v>
      </c>
      <c r="V14" s="8">
        <f t="shared" si="1"/>
        <v>1565.54</v>
      </c>
      <c r="W14" s="8">
        <f t="shared" si="2"/>
        <v>1565.54</v>
      </c>
      <c r="X14" s="9">
        <f t="shared" si="3"/>
        <v>0</v>
      </c>
    </row>
    <row r="15" spans="1:28" s="50" customFormat="1" ht="23.25" customHeight="1" x14ac:dyDescent="0.25">
      <c r="A15" s="27">
        <f t="shared" si="4"/>
        <v>8</v>
      </c>
      <c r="B15" s="18" t="s">
        <v>24</v>
      </c>
      <c r="C15" s="127" t="s">
        <v>181</v>
      </c>
      <c r="D15" s="128"/>
      <c r="E15" s="129" t="s">
        <v>212</v>
      </c>
      <c r="F15" s="132"/>
      <c r="G15" s="120">
        <v>2907.43</v>
      </c>
      <c r="H15" s="121"/>
      <c r="I15" s="21">
        <v>153.03</v>
      </c>
      <c r="J15" s="21"/>
      <c r="K15" s="21"/>
      <c r="L15" s="21"/>
      <c r="M15" s="21"/>
      <c r="N15" s="21">
        <f t="shared" si="0"/>
        <v>3060.46</v>
      </c>
      <c r="O15" s="31">
        <v>41638</v>
      </c>
      <c r="P15" s="23">
        <v>41608</v>
      </c>
      <c r="Q15" s="24"/>
      <c r="R15" s="24"/>
      <c r="S15" s="26"/>
      <c r="T15" s="30">
        <v>2907.43</v>
      </c>
      <c r="U15" s="97" t="s">
        <v>245</v>
      </c>
      <c r="V15" s="8">
        <f t="shared" si="1"/>
        <v>2907.43</v>
      </c>
      <c r="W15" s="8">
        <f t="shared" si="2"/>
        <v>2907.43</v>
      </c>
      <c r="X15" s="9">
        <f t="shared" si="3"/>
        <v>0</v>
      </c>
    </row>
    <row r="16" spans="1:28" s="50" customFormat="1" ht="30.75" customHeight="1" x14ac:dyDescent="0.25">
      <c r="A16" s="27">
        <f t="shared" si="4"/>
        <v>9</v>
      </c>
      <c r="B16" s="18" t="s">
        <v>25</v>
      </c>
      <c r="C16" s="127" t="s">
        <v>181</v>
      </c>
      <c r="D16" s="128"/>
      <c r="E16" s="129" t="s">
        <v>212</v>
      </c>
      <c r="F16" s="132"/>
      <c r="G16" s="120">
        <v>1118.24</v>
      </c>
      <c r="H16" s="121"/>
      <c r="I16" s="58">
        <v>58.86</v>
      </c>
      <c r="J16" s="58"/>
      <c r="K16" s="58"/>
      <c r="L16" s="58"/>
      <c r="M16" s="58"/>
      <c r="N16" s="58">
        <f t="shared" si="0"/>
        <v>1177.0999999999999</v>
      </c>
      <c r="O16" s="37">
        <v>41658</v>
      </c>
      <c r="P16" s="85">
        <v>41628</v>
      </c>
      <c r="Q16" s="39"/>
      <c r="R16" s="39"/>
      <c r="S16" s="40"/>
      <c r="T16" s="30">
        <v>1118.24</v>
      </c>
      <c r="U16" s="97" t="s">
        <v>245</v>
      </c>
      <c r="V16" s="8">
        <f t="shared" si="1"/>
        <v>1118.24</v>
      </c>
      <c r="W16" s="8">
        <f t="shared" si="2"/>
        <v>1118.24</v>
      </c>
      <c r="X16" s="9">
        <f t="shared" si="3"/>
        <v>0</v>
      </c>
    </row>
    <row r="17" spans="1:24" s="50" customFormat="1" ht="30" customHeight="1" x14ac:dyDescent="0.25">
      <c r="A17" s="27">
        <f t="shared" si="4"/>
        <v>10</v>
      </c>
      <c r="B17" s="18" t="s">
        <v>26</v>
      </c>
      <c r="C17" s="127" t="s">
        <v>181</v>
      </c>
      <c r="D17" s="128"/>
      <c r="E17" s="129" t="s">
        <v>212</v>
      </c>
      <c r="F17" s="132"/>
      <c r="G17" s="120">
        <v>3131.08</v>
      </c>
      <c r="H17" s="123"/>
      <c r="I17" s="59">
        <v>164.8</v>
      </c>
      <c r="J17" s="59"/>
      <c r="K17" s="59"/>
      <c r="L17" s="59"/>
      <c r="M17" s="59"/>
      <c r="N17" s="59">
        <f t="shared" si="0"/>
        <v>3295.88</v>
      </c>
      <c r="O17" s="41">
        <v>41670</v>
      </c>
      <c r="P17" s="86">
        <v>41640</v>
      </c>
      <c r="Q17" s="43"/>
      <c r="R17" s="43"/>
      <c r="S17" s="44"/>
      <c r="T17" s="65">
        <v>3131.08</v>
      </c>
      <c r="U17" s="97" t="s">
        <v>245</v>
      </c>
      <c r="V17" s="8">
        <f t="shared" si="1"/>
        <v>3131.08</v>
      </c>
      <c r="W17" s="8">
        <f t="shared" si="2"/>
        <v>3131.08</v>
      </c>
      <c r="X17" s="9">
        <f t="shared" si="3"/>
        <v>0</v>
      </c>
    </row>
    <row r="18" spans="1:24" s="50" customFormat="1" ht="24" customHeight="1" x14ac:dyDescent="0.25">
      <c r="A18" s="27">
        <f t="shared" si="4"/>
        <v>11</v>
      </c>
      <c r="B18" s="18" t="s">
        <v>27</v>
      </c>
      <c r="C18" s="127" t="s">
        <v>181</v>
      </c>
      <c r="D18" s="128"/>
      <c r="E18" s="129" t="s">
        <v>212</v>
      </c>
      <c r="F18" s="132"/>
      <c r="G18" s="120">
        <v>2012.84</v>
      </c>
      <c r="H18" s="123"/>
      <c r="I18" s="59">
        <v>105.94</v>
      </c>
      <c r="J18" s="59"/>
      <c r="K18" s="59"/>
      <c r="L18" s="59"/>
      <c r="M18" s="59"/>
      <c r="N18" s="59">
        <f t="shared" si="0"/>
        <v>2118.7799999999997</v>
      </c>
      <c r="O18" s="42">
        <v>41692</v>
      </c>
      <c r="P18" s="42">
        <v>41662</v>
      </c>
      <c r="Q18" s="43"/>
      <c r="R18" s="43"/>
      <c r="S18" s="44"/>
      <c r="T18" s="65">
        <v>2012.84</v>
      </c>
      <c r="U18" s="97" t="s">
        <v>245</v>
      </c>
      <c r="V18" s="8">
        <f t="shared" si="1"/>
        <v>2012.84</v>
      </c>
      <c r="W18" s="8">
        <f t="shared" si="2"/>
        <v>2012.84</v>
      </c>
      <c r="X18" s="9">
        <f t="shared" si="3"/>
        <v>0</v>
      </c>
    </row>
    <row r="19" spans="1:24" s="50" customFormat="1" ht="27" customHeight="1" x14ac:dyDescent="0.25">
      <c r="A19" s="27">
        <f t="shared" si="4"/>
        <v>12</v>
      </c>
      <c r="B19" s="18" t="s">
        <v>28</v>
      </c>
      <c r="C19" s="127" t="s">
        <v>181</v>
      </c>
      <c r="D19" s="128"/>
      <c r="E19" s="129" t="s">
        <v>212</v>
      </c>
      <c r="F19" s="132"/>
      <c r="G19" s="138">
        <v>894.59</v>
      </c>
      <c r="H19" s="139"/>
      <c r="I19" s="87">
        <v>47.09</v>
      </c>
      <c r="J19" s="87"/>
      <c r="K19" s="87"/>
      <c r="L19" s="87"/>
      <c r="M19" s="87"/>
      <c r="N19" s="59">
        <f t="shared" si="0"/>
        <v>941.68000000000006</v>
      </c>
      <c r="O19" s="86">
        <v>41673</v>
      </c>
      <c r="P19" s="42">
        <v>41670</v>
      </c>
      <c r="Q19" s="43"/>
      <c r="R19" s="43"/>
      <c r="S19" s="44"/>
      <c r="T19" s="82">
        <v>894.59</v>
      </c>
      <c r="U19" s="97" t="s">
        <v>245</v>
      </c>
      <c r="V19" s="8">
        <f t="shared" si="1"/>
        <v>894.59</v>
      </c>
      <c r="W19" s="8">
        <f t="shared" si="2"/>
        <v>894.59</v>
      </c>
      <c r="X19" s="9">
        <f t="shared" si="3"/>
        <v>0</v>
      </c>
    </row>
    <row r="20" spans="1:24" s="50" customFormat="1" ht="21.75" customHeight="1" x14ac:dyDescent="0.25">
      <c r="A20" s="27">
        <f t="shared" si="4"/>
        <v>13</v>
      </c>
      <c r="B20" s="18" t="s">
        <v>29</v>
      </c>
      <c r="C20" s="127" t="s">
        <v>181</v>
      </c>
      <c r="D20" s="128"/>
      <c r="E20" s="129" t="s">
        <v>212</v>
      </c>
      <c r="F20" s="132"/>
      <c r="G20" s="120">
        <v>2907.43</v>
      </c>
      <c r="H20" s="123"/>
      <c r="I20" s="59">
        <v>153.03</v>
      </c>
      <c r="J20" s="59"/>
      <c r="K20" s="59"/>
      <c r="L20" s="59"/>
      <c r="M20" s="59"/>
      <c r="N20" s="59">
        <f t="shared" si="0"/>
        <v>3060.46</v>
      </c>
      <c r="O20" s="41">
        <v>41715</v>
      </c>
      <c r="P20" s="42">
        <v>41685</v>
      </c>
      <c r="Q20" s="43"/>
      <c r="R20" s="43"/>
      <c r="S20" s="44"/>
      <c r="T20" s="65">
        <v>2907.43</v>
      </c>
      <c r="U20" s="97" t="s">
        <v>245</v>
      </c>
      <c r="V20" s="8">
        <f t="shared" si="1"/>
        <v>2907.43</v>
      </c>
      <c r="W20" s="8">
        <f t="shared" si="2"/>
        <v>2907.43</v>
      </c>
      <c r="X20" s="9">
        <f t="shared" si="3"/>
        <v>0</v>
      </c>
    </row>
    <row r="21" spans="1:24" s="50" customFormat="1" ht="32.25" customHeight="1" x14ac:dyDescent="0.25">
      <c r="A21" s="27">
        <f t="shared" si="4"/>
        <v>14</v>
      </c>
      <c r="B21" s="18" t="s">
        <v>30</v>
      </c>
      <c r="C21" s="127" t="s">
        <v>181</v>
      </c>
      <c r="D21" s="128"/>
      <c r="E21" s="129" t="s">
        <v>212</v>
      </c>
      <c r="F21" s="132"/>
      <c r="G21" s="120">
        <v>2012.84</v>
      </c>
      <c r="H21" s="123"/>
      <c r="I21" s="59">
        <v>105.94</v>
      </c>
      <c r="J21" s="59"/>
      <c r="K21" s="59"/>
      <c r="L21" s="59"/>
      <c r="M21" s="59"/>
      <c r="N21" s="59">
        <f t="shared" si="0"/>
        <v>2118.7799999999997</v>
      </c>
      <c r="O21" s="41">
        <v>41728</v>
      </c>
      <c r="P21" s="42">
        <v>41698</v>
      </c>
      <c r="Q21" s="43"/>
      <c r="R21" s="43"/>
      <c r="S21" s="44"/>
      <c r="T21" s="65">
        <v>2012.84</v>
      </c>
      <c r="U21" s="97" t="s">
        <v>245</v>
      </c>
      <c r="V21" s="8">
        <f t="shared" si="1"/>
        <v>2012.84</v>
      </c>
      <c r="W21" s="8">
        <f t="shared" si="2"/>
        <v>2012.84</v>
      </c>
      <c r="X21" s="9">
        <f t="shared" si="3"/>
        <v>0</v>
      </c>
    </row>
    <row r="22" spans="1:24" s="50" customFormat="1" ht="30.75" customHeight="1" x14ac:dyDescent="0.25">
      <c r="A22" s="27">
        <f t="shared" si="4"/>
        <v>15</v>
      </c>
      <c r="B22" s="18" t="s">
        <v>31</v>
      </c>
      <c r="C22" s="127" t="s">
        <v>181</v>
      </c>
      <c r="D22" s="128"/>
      <c r="E22" s="129" t="s">
        <v>212</v>
      </c>
      <c r="F22" s="132"/>
      <c r="G22" s="138">
        <v>894.59</v>
      </c>
      <c r="H22" s="139"/>
      <c r="I22" s="87">
        <v>47.09</v>
      </c>
      <c r="J22" s="87"/>
      <c r="K22" s="87"/>
      <c r="L22" s="87"/>
      <c r="M22" s="87"/>
      <c r="N22" s="59">
        <f t="shared" si="0"/>
        <v>941.68000000000006</v>
      </c>
      <c r="O22" s="88">
        <v>41763</v>
      </c>
      <c r="P22" s="86">
        <v>41793</v>
      </c>
      <c r="Q22" s="43"/>
      <c r="R22" s="43"/>
      <c r="S22" s="44"/>
      <c r="T22" s="82">
        <v>894.59</v>
      </c>
      <c r="U22" s="97" t="s">
        <v>245</v>
      </c>
      <c r="V22" s="8">
        <f t="shared" si="1"/>
        <v>894.59</v>
      </c>
      <c r="W22" s="8">
        <f t="shared" si="2"/>
        <v>894.59</v>
      </c>
      <c r="X22" s="9">
        <f t="shared" si="3"/>
        <v>0</v>
      </c>
    </row>
    <row r="23" spans="1:24" s="50" customFormat="1" ht="30" customHeight="1" x14ac:dyDescent="0.25">
      <c r="A23" s="27">
        <f t="shared" si="4"/>
        <v>16</v>
      </c>
      <c r="B23" s="18" t="s">
        <v>32</v>
      </c>
      <c r="C23" s="127" t="s">
        <v>181</v>
      </c>
      <c r="D23" s="128"/>
      <c r="E23" s="129" t="s">
        <v>212</v>
      </c>
      <c r="F23" s="132"/>
      <c r="G23" s="120">
        <v>1341.89</v>
      </c>
      <c r="H23" s="121"/>
      <c r="I23" s="36">
        <v>70.63</v>
      </c>
      <c r="J23" s="36"/>
      <c r="K23" s="36"/>
      <c r="L23" s="36"/>
      <c r="M23" s="36"/>
      <c r="N23" s="36">
        <f t="shared" si="0"/>
        <v>1412.52</v>
      </c>
      <c r="O23" s="46">
        <v>41743</v>
      </c>
      <c r="P23" s="47">
        <v>41713</v>
      </c>
      <c r="Q23" s="48"/>
      <c r="R23" s="48"/>
      <c r="S23" s="49"/>
      <c r="T23" s="30">
        <v>1341.89</v>
      </c>
      <c r="U23" s="97" t="s">
        <v>245</v>
      </c>
      <c r="V23" s="8">
        <f t="shared" si="1"/>
        <v>1341.89</v>
      </c>
      <c r="W23" s="8">
        <f t="shared" si="2"/>
        <v>1341.89</v>
      </c>
      <c r="X23" s="9">
        <f t="shared" si="3"/>
        <v>0</v>
      </c>
    </row>
    <row r="24" spans="1:24" s="50" customFormat="1" ht="22.5" customHeight="1" x14ac:dyDescent="0.25">
      <c r="A24" s="27">
        <f t="shared" si="4"/>
        <v>17</v>
      </c>
      <c r="B24" s="18" t="s">
        <v>33</v>
      </c>
      <c r="C24" s="127" t="s">
        <v>181</v>
      </c>
      <c r="D24" s="128"/>
      <c r="E24" s="129" t="s">
        <v>212</v>
      </c>
      <c r="F24" s="132"/>
      <c r="G24" s="120">
        <v>3354.73</v>
      </c>
      <c r="H24" s="121"/>
      <c r="I24" s="21">
        <v>176.57</v>
      </c>
      <c r="J24" s="21"/>
      <c r="K24" s="21"/>
      <c r="L24" s="21"/>
      <c r="M24" s="21"/>
      <c r="N24" s="21">
        <f t="shared" si="0"/>
        <v>3531.3</v>
      </c>
      <c r="O24" s="22">
        <v>41759</v>
      </c>
      <c r="P24" s="32">
        <v>41729</v>
      </c>
      <c r="Q24" s="24"/>
      <c r="R24" s="24"/>
      <c r="S24" s="26"/>
      <c r="T24" s="30">
        <v>3354.73</v>
      </c>
      <c r="U24" s="97" t="s">
        <v>245</v>
      </c>
      <c r="V24" s="8">
        <f t="shared" si="1"/>
        <v>3354.73</v>
      </c>
      <c r="W24" s="8">
        <f t="shared" si="2"/>
        <v>3354.73</v>
      </c>
      <c r="X24" s="9">
        <f t="shared" si="3"/>
        <v>0</v>
      </c>
    </row>
    <row r="25" spans="1:24" s="50" customFormat="1" ht="21.75" customHeight="1" x14ac:dyDescent="0.25">
      <c r="A25" s="27">
        <f t="shared" si="4"/>
        <v>18</v>
      </c>
      <c r="B25" s="18" t="s">
        <v>34</v>
      </c>
      <c r="C25" s="127" t="s">
        <v>181</v>
      </c>
      <c r="D25" s="128"/>
      <c r="E25" s="129" t="s">
        <v>212</v>
      </c>
      <c r="F25" s="132"/>
      <c r="G25" s="120">
        <v>1789.19</v>
      </c>
      <c r="H25" s="121"/>
      <c r="I25" s="21">
        <v>94.17</v>
      </c>
      <c r="J25" s="21"/>
      <c r="K25" s="21"/>
      <c r="L25" s="21"/>
      <c r="M25" s="21"/>
      <c r="N25" s="21">
        <f t="shared" si="0"/>
        <v>1883.3600000000001</v>
      </c>
      <c r="O25" s="22">
        <v>41774</v>
      </c>
      <c r="P25" s="32">
        <v>41744</v>
      </c>
      <c r="Q25" s="24"/>
      <c r="R25" s="24"/>
      <c r="S25" s="26"/>
      <c r="T25" s="30">
        <v>1789.19</v>
      </c>
      <c r="U25" s="97" t="s">
        <v>245</v>
      </c>
      <c r="V25" s="8">
        <f t="shared" si="1"/>
        <v>1789.19</v>
      </c>
      <c r="W25" s="8">
        <f t="shared" si="2"/>
        <v>1789.19</v>
      </c>
      <c r="X25" s="9">
        <f t="shared" si="3"/>
        <v>0</v>
      </c>
    </row>
    <row r="26" spans="1:24" s="50" customFormat="1" ht="27" customHeight="1" x14ac:dyDescent="0.25">
      <c r="A26" s="27">
        <f t="shared" si="4"/>
        <v>19</v>
      </c>
      <c r="B26" s="18" t="s">
        <v>35</v>
      </c>
      <c r="C26" s="127" t="s">
        <v>181</v>
      </c>
      <c r="D26" s="128"/>
      <c r="E26" s="129" t="s">
        <v>212</v>
      </c>
      <c r="F26" s="132"/>
      <c r="G26" s="120">
        <v>1118.24</v>
      </c>
      <c r="H26" s="121"/>
      <c r="I26" s="21">
        <v>58.86</v>
      </c>
      <c r="J26" s="21"/>
      <c r="K26" s="21"/>
      <c r="L26" s="21"/>
      <c r="M26" s="21"/>
      <c r="N26" s="21">
        <f t="shared" si="0"/>
        <v>1177.0999999999999</v>
      </c>
      <c r="O26" s="22">
        <v>41788</v>
      </c>
      <c r="P26" s="32">
        <v>41758</v>
      </c>
      <c r="Q26" s="24"/>
      <c r="R26" s="24"/>
      <c r="S26" s="26"/>
      <c r="T26" s="30">
        <v>1118.24</v>
      </c>
      <c r="U26" s="97" t="s">
        <v>245</v>
      </c>
      <c r="V26" s="8">
        <f t="shared" si="1"/>
        <v>1118.24</v>
      </c>
      <c r="W26" s="8">
        <f t="shared" si="2"/>
        <v>1118.24</v>
      </c>
      <c r="X26" s="9">
        <f t="shared" si="3"/>
        <v>0</v>
      </c>
    </row>
    <row r="27" spans="1:24" s="50" customFormat="1" ht="23.25" customHeight="1" x14ac:dyDescent="0.25">
      <c r="A27" s="27">
        <f t="shared" si="4"/>
        <v>20</v>
      </c>
      <c r="B27" s="18" t="s">
        <v>36</v>
      </c>
      <c r="C27" s="127" t="s">
        <v>181</v>
      </c>
      <c r="D27" s="128"/>
      <c r="E27" s="129" t="s">
        <v>212</v>
      </c>
      <c r="F27" s="132"/>
      <c r="G27" s="120">
        <v>2610.3000000000002</v>
      </c>
      <c r="H27" s="121"/>
      <c r="I27" s="21">
        <v>115.5</v>
      </c>
      <c r="J27" s="21"/>
      <c r="K27" s="21"/>
      <c r="L27" s="21"/>
      <c r="M27" s="21"/>
      <c r="N27" s="21">
        <f t="shared" si="0"/>
        <v>2725.8</v>
      </c>
      <c r="O27" s="22">
        <v>41788</v>
      </c>
      <c r="P27" s="32">
        <v>41758</v>
      </c>
      <c r="Q27" s="24"/>
      <c r="R27" s="24"/>
      <c r="S27" s="26"/>
      <c r="T27" s="30">
        <v>2610.3000000000002</v>
      </c>
      <c r="U27" s="97" t="s">
        <v>245</v>
      </c>
      <c r="V27" s="8">
        <f t="shared" si="1"/>
        <v>2610.3000000000002</v>
      </c>
      <c r="W27" s="8">
        <f t="shared" si="2"/>
        <v>2610.3000000000002</v>
      </c>
      <c r="X27" s="9">
        <f t="shared" si="3"/>
        <v>0</v>
      </c>
    </row>
    <row r="28" spans="1:24" s="50" customFormat="1" ht="24" customHeight="1" x14ac:dyDescent="0.25">
      <c r="A28" s="27">
        <f t="shared" si="4"/>
        <v>21</v>
      </c>
      <c r="B28" s="18" t="s">
        <v>37</v>
      </c>
      <c r="C28" s="127" t="s">
        <v>181</v>
      </c>
      <c r="D28" s="128"/>
      <c r="E28" s="129" t="s">
        <v>212</v>
      </c>
      <c r="F28" s="132"/>
      <c r="G28" s="120">
        <v>1565.54</v>
      </c>
      <c r="H28" s="121"/>
      <c r="I28" s="21">
        <v>82.4</v>
      </c>
      <c r="J28" s="21"/>
      <c r="K28" s="21"/>
      <c r="L28" s="21"/>
      <c r="M28" s="21"/>
      <c r="N28" s="21">
        <f t="shared" si="0"/>
        <v>1647.94</v>
      </c>
      <c r="O28" s="28">
        <v>41857</v>
      </c>
      <c r="P28" s="29">
        <v>41887</v>
      </c>
      <c r="Q28" s="24"/>
      <c r="R28" s="24"/>
      <c r="S28" s="26"/>
      <c r="T28" s="30">
        <v>1565.54</v>
      </c>
      <c r="U28" s="97" t="s">
        <v>245</v>
      </c>
      <c r="V28" s="8">
        <f t="shared" si="1"/>
        <v>1565.54</v>
      </c>
      <c r="W28" s="8">
        <f t="shared" si="2"/>
        <v>1565.54</v>
      </c>
      <c r="X28" s="9">
        <f t="shared" si="3"/>
        <v>0</v>
      </c>
    </row>
    <row r="29" spans="1:24" s="50" customFormat="1" ht="22.5" customHeight="1" x14ac:dyDescent="0.25">
      <c r="A29" s="27">
        <f t="shared" si="4"/>
        <v>22</v>
      </c>
      <c r="B29" s="18" t="s">
        <v>38</v>
      </c>
      <c r="C29" s="127" t="s">
        <v>181</v>
      </c>
      <c r="D29" s="128"/>
      <c r="E29" s="129" t="s">
        <v>212</v>
      </c>
      <c r="F29" s="132"/>
      <c r="G29" s="120">
        <v>1341.89</v>
      </c>
      <c r="H29" s="121"/>
      <c r="I29" s="21">
        <v>70.63</v>
      </c>
      <c r="J29" s="21"/>
      <c r="K29" s="21"/>
      <c r="L29" s="21"/>
      <c r="M29" s="21"/>
      <c r="N29" s="21">
        <f t="shared" si="0"/>
        <v>1412.52</v>
      </c>
      <c r="O29" s="22">
        <v>41804</v>
      </c>
      <c r="P29" s="32">
        <v>41774</v>
      </c>
      <c r="Q29" s="24"/>
      <c r="R29" s="24"/>
      <c r="S29" s="26"/>
      <c r="T29" s="30">
        <v>1341.89</v>
      </c>
      <c r="U29" s="97" t="s">
        <v>245</v>
      </c>
      <c r="V29" s="8">
        <f t="shared" si="1"/>
        <v>1341.89</v>
      </c>
      <c r="W29" s="8">
        <f t="shared" si="2"/>
        <v>1341.89</v>
      </c>
      <c r="X29" s="9">
        <f t="shared" si="3"/>
        <v>0</v>
      </c>
    </row>
    <row r="30" spans="1:24" s="50" customFormat="1" ht="30" customHeight="1" x14ac:dyDescent="0.25">
      <c r="A30" s="27">
        <f t="shared" si="4"/>
        <v>23</v>
      </c>
      <c r="B30" s="18" t="s">
        <v>39</v>
      </c>
      <c r="C30" s="127" t="s">
        <v>181</v>
      </c>
      <c r="D30" s="128"/>
      <c r="E30" s="129" t="s">
        <v>212</v>
      </c>
      <c r="F30" s="132"/>
      <c r="G30" s="120">
        <v>2236.4899999999998</v>
      </c>
      <c r="H30" s="121"/>
      <c r="I30" s="21">
        <v>117.71</v>
      </c>
      <c r="J30" s="21"/>
      <c r="K30" s="21"/>
      <c r="L30" s="21"/>
      <c r="M30" s="21"/>
      <c r="N30" s="21">
        <f t="shared" si="0"/>
        <v>2354.1999999999998</v>
      </c>
      <c r="O30" s="22">
        <v>41819</v>
      </c>
      <c r="P30" s="32">
        <v>41789</v>
      </c>
      <c r="Q30" s="24"/>
      <c r="R30" s="24"/>
      <c r="S30" s="26"/>
      <c r="T30" s="30">
        <v>2236.4899999999998</v>
      </c>
      <c r="U30" s="97" t="s">
        <v>245</v>
      </c>
      <c r="V30" s="8">
        <f t="shared" si="1"/>
        <v>2236.4899999999998</v>
      </c>
      <c r="W30" s="8">
        <f t="shared" si="2"/>
        <v>2236.4899999999998</v>
      </c>
      <c r="X30" s="9">
        <f t="shared" si="3"/>
        <v>0</v>
      </c>
    </row>
    <row r="31" spans="1:24" s="50" customFormat="1" ht="21.75" customHeight="1" x14ac:dyDescent="0.25">
      <c r="A31" s="27">
        <f t="shared" si="4"/>
        <v>24</v>
      </c>
      <c r="B31" s="18" t="s">
        <v>40</v>
      </c>
      <c r="C31" s="127" t="s">
        <v>181</v>
      </c>
      <c r="D31" s="128"/>
      <c r="E31" s="129" t="s">
        <v>212</v>
      </c>
      <c r="F31" s="132"/>
      <c r="G31" s="120">
        <v>2460.13</v>
      </c>
      <c r="H31" s="121"/>
      <c r="I31" s="21">
        <v>129.49</v>
      </c>
      <c r="J31" s="21"/>
      <c r="K31" s="21"/>
      <c r="L31" s="21"/>
      <c r="M31" s="21"/>
      <c r="N31" s="21">
        <f t="shared" si="0"/>
        <v>2589.62</v>
      </c>
      <c r="O31" s="22">
        <v>41833</v>
      </c>
      <c r="P31" s="32">
        <v>41803</v>
      </c>
      <c r="Q31" s="24"/>
      <c r="R31" s="24"/>
      <c r="S31" s="26"/>
      <c r="T31" s="30">
        <v>2460.13</v>
      </c>
      <c r="U31" s="97" t="s">
        <v>245</v>
      </c>
      <c r="V31" s="8">
        <f t="shared" si="1"/>
        <v>2460.13</v>
      </c>
      <c r="W31" s="8">
        <f t="shared" si="2"/>
        <v>2460.13</v>
      </c>
      <c r="X31" s="9">
        <f t="shared" si="3"/>
        <v>0</v>
      </c>
    </row>
    <row r="32" spans="1:24" s="50" customFormat="1" ht="20.25" customHeight="1" x14ac:dyDescent="0.25">
      <c r="A32" s="27">
        <f t="shared" si="4"/>
        <v>25</v>
      </c>
      <c r="B32" s="18" t="s">
        <v>41</v>
      </c>
      <c r="C32" s="127" t="s">
        <v>181</v>
      </c>
      <c r="D32" s="128"/>
      <c r="E32" s="129" t="s">
        <v>212</v>
      </c>
      <c r="F32" s="132"/>
      <c r="G32" s="120">
        <v>2012.84</v>
      </c>
      <c r="H32" s="121"/>
      <c r="I32" s="21">
        <v>105.94</v>
      </c>
      <c r="J32" s="21"/>
      <c r="K32" s="21"/>
      <c r="L32" s="21"/>
      <c r="M32" s="21"/>
      <c r="N32" s="21">
        <f t="shared" si="0"/>
        <v>2118.7799999999997</v>
      </c>
      <c r="O32" s="22">
        <v>41850</v>
      </c>
      <c r="P32" s="32">
        <v>41820</v>
      </c>
      <c r="Q32" s="24"/>
      <c r="R32" s="24"/>
      <c r="S32" s="26"/>
      <c r="T32" s="30">
        <v>2012.84</v>
      </c>
      <c r="U32" s="97" t="s">
        <v>245</v>
      </c>
      <c r="V32" s="8">
        <f t="shared" si="1"/>
        <v>2012.84</v>
      </c>
      <c r="W32" s="8">
        <f t="shared" si="2"/>
        <v>2012.84</v>
      </c>
      <c r="X32" s="9">
        <f t="shared" si="3"/>
        <v>0</v>
      </c>
    </row>
    <row r="33" spans="1:24" s="50" customFormat="1" ht="26.25" customHeight="1" x14ac:dyDescent="0.25">
      <c r="A33" s="27">
        <f t="shared" si="4"/>
        <v>26</v>
      </c>
      <c r="B33" s="18" t="s">
        <v>42</v>
      </c>
      <c r="C33" s="127" t="s">
        <v>181</v>
      </c>
      <c r="D33" s="128"/>
      <c r="E33" s="129" t="s">
        <v>212</v>
      </c>
      <c r="F33" s="132"/>
      <c r="G33" s="120">
        <v>2236.4899999999998</v>
      </c>
      <c r="H33" s="121"/>
      <c r="I33" s="21">
        <v>117.71</v>
      </c>
      <c r="J33" s="21"/>
      <c r="K33" s="21"/>
      <c r="L33" s="21"/>
      <c r="M33" s="21"/>
      <c r="N33" s="21">
        <f t="shared" si="0"/>
        <v>2354.1999999999998</v>
      </c>
      <c r="O33" s="22">
        <v>41865</v>
      </c>
      <c r="P33" s="32">
        <v>41835</v>
      </c>
      <c r="Q33" s="24"/>
      <c r="R33" s="24"/>
      <c r="S33" s="26"/>
      <c r="T33" s="30">
        <v>2236.4899999999998</v>
      </c>
      <c r="U33" s="97" t="s">
        <v>245</v>
      </c>
      <c r="V33" s="8">
        <f t="shared" si="1"/>
        <v>2236.4899999999998</v>
      </c>
      <c r="W33" s="8">
        <f t="shared" si="2"/>
        <v>2236.4899999999998</v>
      </c>
      <c r="X33" s="9">
        <f t="shared" si="3"/>
        <v>0</v>
      </c>
    </row>
    <row r="34" spans="1:24" s="50" customFormat="1" ht="27.75" customHeight="1" x14ac:dyDescent="0.25">
      <c r="A34" s="27">
        <f t="shared" si="4"/>
        <v>27</v>
      </c>
      <c r="B34" s="18" t="s">
        <v>43</v>
      </c>
      <c r="C34" s="127" t="s">
        <v>181</v>
      </c>
      <c r="D34" s="128"/>
      <c r="E34" s="129" t="s">
        <v>212</v>
      </c>
      <c r="F34" s="132"/>
      <c r="G34" s="120">
        <v>2907.43</v>
      </c>
      <c r="H34" s="121"/>
      <c r="I34" s="21">
        <v>153.03</v>
      </c>
      <c r="J34" s="21"/>
      <c r="K34" s="21"/>
      <c r="L34" s="21"/>
      <c r="M34" s="21"/>
      <c r="N34" s="21">
        <f t="shared" si="0"/>
        <v>3060.46</v>
      </c>
      <c r="O34" s="22">
        <v>41881</v>
      </c>
      <c r="P34" s="32">
        <v>41851</v>
      </c>
      <c r="Q34" s="24"/>
      <c r="R34" s="24"/>
      <c r="S34" s="26"/>
      <c r="T34" s="30">
        <v>2907.43</v>
      </c>
      <c r="U34" s="97" t="s">
        <v>245</v>
      </c>
      <c r="V34" s="8">
        <f t="shared" si="1"/>
        <v>2907.43</v>
      </c>
      <c r="W34" s="8">
        <f t="shared" si="2"/>
        <v>2907.43</v>
      </c>
      <c r="X34" s="9">
        <f t="shared" si="3"/>
        <v>0</v>
      </c>
    </row>
    <row r="35" spans="1:24" s="50" customFormat="1" ht="30" customHeight="1" x14ac:dyDescent="0.25">
      <c r="A35" s="27">
        <f t="shared" si="4"/>
        <v>28</v>
      </c>
      <c r="B35" s="18" t="s">
        <v>44</v>
      </c>
      <c r="C35" s="127" t="s">
        <v>181</v>
      </c>
      <c r="D35" s="128"/>
      <c r="E35" s="129" t="s">
        <v>212</v>
      </c>
      <c r="F35" s="132"/>
      <c r="G35" s="120">
        <v>2460.13</v>
      </c>
      <c r="H35" s="121"/>
      <c r="I35" s="58">
        <v>129.49</v>
      </c>
      <c r="J35" s="58"/>
      <c r="K35" s="58"/>
      <c r="L35" s="58"/>
      <c r="M35" s="58"/>
      <c r="N35" s="58">
        <f t="shared" si="0"/>
        <v>2589.62</v>
      </c>
      <c r="O35" s="22">
        <v>41896</v>
      </c>
      <c r="P35" s="32">
        <v>41866</v>
      </c>
      <c r="Q35" s="24"/>
      <c r="R35" s="24"/>
      <c r="S35" s="26"/>
      <c r="T35" s="30">
        <v>2460.13</v>
      </c>
      <c r="U35" s="97" t="s">
        <v>245</v>
      </c>
      <c r="V35" s="8">
        <f t="shared" si="1"/>
        <v>2460.13</v>
      </c>
      <c r="W35" s="8">
        <f t="shared" si="2"/>
        <v>2460.13</v>
      </c>
      <c r="X35" s="9">
        <f t="shared" si="3"/>
        <v>0</v>
      </c>
    </row>
    <row r="36" spans="1:24" s="50" customFormat="1" ht="27.75" customHeight="1" x14ac:dyDescent="0.25">
      <c r="A36" s="27">
        <f t="shared" si="4"/>
        <v>29</v>
      </c>
      <c r="B36" s="18" t="s">
        <v>45</v>
      </c>
      <c r="C36" s="127" t="s">
        <v>181</v>
      </c>
      <c r="D36" s="128"/>
      <c r="E36" s="129" t="s">
        <v>212</v>
      </c>
      <c r="F36" s="132"/>
      <c r="G36" s="120">
        <v>1356.41</v>
      </c>
      <c r="H36" s="123"/>
      <c r="I36" s="59">
        <v>71.39</v>
      </c>
      <c r="J36" s="59"/>
      <c r="K36" s="59"/>
      <c r="L36" s="59"/>
      <c r="M36" s="59"/>
      <c r="N36" s="59">
        <f t="shared" si="0"/>
        <v>1427.8000000000002</v>
      </c>
      <c r="O36" s="35">
        <v>41896</v>
      </c>
      <c r="P36" s="32">
        <v>41866</v>
      </c>
      <c r="Q36" s="24"/>
      <c r="R36" s="24"/>
      <c r="S36" s="26"/>
      <c r="T36" s="30">
        <v>1356.41</v>
      </c>
      <c r="U36" s="97" t="s">
        <v>245</v>
      </c>
      <c r="V36" s="8">
        <f t="shared" si="1"/>
        <v>1356.41</v>
      </c>
      <c r="W36" s="8">
        <f t="shared" si="2"/>
        <v>1356.41</v>
      </c>
      <c r="X36" s="9">
        <f t="shared" si="3"/>
        <v>0</v>
      </c>
    </row>
    <row r="37" spans="1:24" s="50" customFormat="1" ht="24.75" customHeight="1" x14ac:dyDescent="0.25">
      <c r="A37" s="27">
        <f t="shared" si="4"/>
        <v>30</v>
      </c>
      <c r="B37" s="18" t="s">
        <v>46</v>
      </c>
      <c r="C37" s="127" t="s">
        <v>181</v>
      </c>
      <c r="D37" s="128"/>
      <c r="E37" s="129" t="s">
        <v>212</v>
      </c>
      <c r="F37" s="132"/>
      <c r="G37" s="120">
        <v>2683.78</v>
      </c>
      <c r="H37" s="123"/>
      <c r="I37" s="59">
        <v>141.26</v>
      </c>
      <c r="J37" s="59"/>
      <c r="K37" s="59"/>
      <c r="L37" s="59"/>
      <c r="M37" s="59"/>
      <c r="N37" s="59">
        <f t="shared" si="0"/>
        <v>2825.04</v>
      </c>
      <c r="O37" s="35">
        <v>41912</v>
      </c>
      <c r="P37" s="32">
        <v>41882</v>
      </c>
      <c r="Q37" s="24"/>
      <c r="R37" s="24"/>
      <c r="S37" s="26"/>
      <c r="T37" s="30">
        <v>2683.78</v>
      </c>
      <c r="U37" s="97" t="s">
        <v>245</v>
      </c>
      <c r="V37" s="8">
        <f t="shared" si="1"/>
        <v>2683.78</v>
      </c>
      <c r="W37" s="8">
        <f t="shared" si="2"/>
        <v>2683.78</v>
      </c>
      <c r="X37" s="9">
        <f t="shared" si="3"/>
        <v>0</v>
      </c>
    </row>
    <row r="38" spans="1:24" s="50" customFormat="1" ht="24" customHeight="1" x14ac:dyDescent="0.25">
      <c r="A38" s="27">
        <f t="shared" si="4"/>
        <v>31</v>
      </c>
      <c r="B38" s="18" t="s">
        <v>47</v>
      </c>
      <c r="C38" s="127" t="s">
        <v>181</v>
      </c>
      <c r="D38" s="128"/>
      <c r="E38" s="129" t="s">
        <v>212</v>
      </c>
      <c r="F38" s="132"/>
      <c r="G38" s="120">
        <v>2236.4899999999998</v>
      </c>
      <c r="H38" s="121"/>
      <c r="I38" s="36">
        <v>117.71</v>
      </c>
      <c r="J38" s="36"/>
      <c r="K38" s="36"/>
      <c r="L38" s="36"/>
      <c r="M38" s="36"/>
      <c r="N38" s="36">
        <f t="shared" si="0"/>
        <v>2354.1999999999998</v>
      </c>
      <c r="O38" s="31">
        <v>41927</v>
      </c>
      <c r="P38" s="32">
        <v>41897</v>
      </c>
      <c r="Q38" s="24"/>
      <c r="R38" s="24"/>
      <c r="S38" s="26"/>
      <c r="T38" s="30">
        <v>2236.4899999999998</v>
      </c>
      <c r="U38" s="97" t="s">
        <v>245</v>
      </c>
      <c r="V38" s="8">
        <f t="shared" si="1"/>
        <v>2236.4899999999998</v>
      </c>
      <c r="W38" s="8">
        <f t="shared" si="2"/>
        <v>2236.4899999999998</v>
      </c>
      <c r="X38" s="9">
        <f t="shared" si="3"/>
        <v>0</v>
      </c>
    </row>
    <row r="39" spans="1:24" s="50" customFormat="1" ht="21" customHeight="1" x14ac:dyDescent="0.25">
      <c r="A39" s="27">
        <f t="shared" si="4"/>
        <v>32</v>
      </c>
      <c r="B39" s="18" t="s">
        <v>48</v>
      </c>
      <c r="C39" s="127" t="s">
        <v>181</v>
      </c>
      <c r="D39" s="128"/>
      <c r="E39" s="129" t="s">
        <v>212</v>
      </c>
      <c r="F39" s="132"/>
      <c r="G39" s="120">
        <v>2589.5100000000002</v>
      </c>
      <c r="H39" s="121"/>
      <c r="I39" s="21">
        <v>136.29</v>
      </c>
      <c r="J39" s="21"/>
      <c r="K39" s="21"/>
      <c r="L39" s="21"/>
      <c r="M39" s="21"/>
      <c r="N39" s="21">
        <f t="shared" si="0"/>
        <v>2725.8</v>
      </c>
      <c r="O39" s="31">
        <v>41927</v>
      </c>
      <c r="P39" s="32">
        <v>41897</v>
      </c>
      <c r="Q39" s="24"/>
      <c r="R39" s="24"/>
      <c r="S39" s="26"/>
      <c r="T39" s="30">
        <v>2589.5100000000002</v>
      </c>
      <c r="U39" s="97" t="s">
        <v>245</v>
      </c>
      <c r="V39" s="8">
        <f t="shared" si="1"/>
        <v>2589.5100000000002</v>
      </c>
      <c r="W39" s="8">
        <f t="shared" si="2"/>
        <v>2589.5100000000002</v>
      </c>
      <c r="X39" s="9">
        <f t="shared" si="3"/>
        <v>0</v>
      </c>
    </row>
    <row r="40" spans="1:24" s="50" customFormat="1" ht="21" customHeight="1" x14ac:dyDescent="0.25">
      <c r="A40" s="27">
        <f t="shared" si="4"/>
        <v>33</v>
      </c>
      <c r="B40" s="18" t="s">
        <v>49</v>
      </c>
      <c r="C40" s="127" t="s">
        <v>181</v>
      </c>
      <c r="D40" s="128"/>
      <c r="E40" s="129" t="s">
        <v>212</v>
      </c>
      <c r="F40" s="132"/>
      <c r="G40" s="120">
        <v>2683.78</v>
      </c>
      <c r="H40" s="121"/>
      <c r="I40" s="21">
        <v>141.26</v>
      </c>
      <c r="J40" s="21"/>
      <c r="K40" s="21"/>
      <c r="L40" s="21"/>
      <c r="M40" s="21"/>
      <c r="N40" s="21">
        <f t="shared" ref="N40:N71" si="5">+G40+I40+J40+K40+L40+M40</f>
        <v>2825.04</v>
      </c>
      <c r="O40" s="31">
        <v>41942</v>
      </c>
      <c r="P40" s="32">
        <v>41912</v>
      </c>
      <c r="Q40" s="24"/>
      <c r="R40" s="24"/>
      <c r="S40" s="26"/>
      <c r="T40" s="30">
        <v>2683.78</v>
      </c>
      <c r="U40" s="97" t="s">
        <v>245</v>
      </c>
      <c r="V40" s="8">
        <f t="shared" ref="V40:V71" si="6">+G40</f>
        <v>2683.78</v>
      </c>
      <c r="W40" s="8">
        <f t="shared" ref="W40:W71" si="7">+Q40+R40+S40+T40</f>
        <v>2683.78</v>
      </c>
      <c r="X40" s="9">
        <f t="shared" ref="X40:X71" si="8">+V40-W40</f>
        <v>0</v>
      </c>
    </row>
    <row r="41" spans="1:24" s="50" customFormat="1" ht="21" customHeight="1" x14ac:dyDescent="0.25">
      <c r="A41" s="27">
        <f t="shared" si="4"/>
        <v>34</v>
      </c>
      <c r="B41" s="18" t="s">
        <v>50</v>
      </c>
      <c r="C41" s="127" t="s">
        <v>181</v>
      </c>
      <c r="D41" s="128"/>
      <c r="E41" s="129" t="s">
        <v>212</v>
      </c>
      <c r="F41" s="132"/>
      <c r="G41" s="120">
        <v>2460.13</v>
      </c>
      <c r="H41" s="121"/>
      <c r="I41" s="21">
        <v>129.49</v>
      </c>
      <c r="J41" s="21"/>
      <c r="K41" s="21"/>
      <c r="L41" s="21"/>
      <c r="M41" s="21"/>
      <c r="N41" s="21">
        <f t="shared" si="5"/>
        <v>2589.62</v>
      </c>
      <c r="O41" s="31">
        <v>41957</v>
      </c>
      <c r="P41" s="23">
        <v>41927</v>
      </c>
      <c r="Q41" s="24"/>
      <c r="R41" s="24"/>
      <c r="S41" s="26"/>
      <c r="T41" s="30">
        <v>2460.13</v>
      </c>
      <c r="U41" s="97" t="s">
        <v>245</v>
      </c>
      <c r="V41" s="8">
        <f t="shared" si="6"/>
        <v>2460.13</v>
      </c>
      <c r="W41" s="8">
        <f t="shared" si="7"/>
        <v>2460.13</v>
      </c>
      <c r="X41" s="9">
        <f t="shared" si="8"/>
        <v>0</v>
      </c>
    </row>
    <row r="42" spans="1:24" s="50" customFormat="1" ht="24.75" customHeight="1" x14ac:dyDescent="0.25">
      <c r="A42" s="27">
        <f t="shared" si="4"/>
        <v>35</v>
      </c>
      <c r="B42" s="18" t="s">
        <v>51</v>
      </c>
      <c r="C42" s="127" t="s">
        <v>181</v>
      </c>
      <c r="D42" s="128"/>
      <c r="E42" s="129" t="s">
        <v>212</v>
      </c>
      <c r="F42" s="132"/>
      <c r="G42" s="120">
        <v>2907.43</v>
      </c>
      <c r="H42" s="121"/>
      <c r="I42" s="21">
        <v>153.03</v>
      </c>
      <c r="J42" s="21"/>
      <c r="K42" s="21"/>
      <c r="L42" s="21"/>
      <c r="M42" s="21"/>
      <c r="N42" s="21">
        <f t="shared" si="5"/>
        <v>3060.46</v>
      </c>
      <c r="O42" s="31">
        <v>41973</v>
      </c>
      <c r="P42" s="23">
        <v>41943</v>
      </c>
      <c r="Q42" s="24"/>
      <c r="R42" s="24"/>
      <c r="S42" s="26"/>
      <c r="T42" s="30">
        <v>2907.43</v>
      </c>
      <c r="U42" s="97" t="s">
        <v>245</v>
      </c>
      <c r="V42" s="8">
        <f t="shared" si="6"/>
        <v>2907.43</v>
      </c>
      <c r="W42" s="8">
        <f t="shared" si="7"/>
        <v>2907.43</v>
      </c>
      <c r="X42" s="9">
        <f t="shared" si="8"/>
        <v>0</v>
      </c>
    </row>
    <row r="43" spans="1:24" s="50" customFormat="1" ht="26.25" customHeight="1" x14ac:dyDescent="0.25">
      <c r="A43" s="27">
        <f t="shared" si="4"/>
        <v>36</v>
      </c>
      <c r="B43" s="18" t="s">
        <v>52</v>
      </c>
      <c r="C43" s="127" t="s">
        <v>181</v>
      </c>
      <c r="D43" s="128"/>
      <c r="E43" s="129" t="s">
        <v>212</v>
      </c>
      <c r="F43" s="132"/>
      <c r="G43" s="120">
        <v>2010.94</v>
      </c>
      <c r="H43" s="121"/>
      <c r="I43" s="21">
        <v>105.84</v>
      </c>
      <c r="J43" s="21"/>
      <c r="K43" s="21"/>
      <c r="L43" s="21"/>
      <c r="M43" s="21"/>
      <c r="N43" s="21">
        <f t="shared" si="5"/>
        <v>2116.7800000000002</v>
      </c>
      <c r="O43" s="31">
        <v>41988</v>
      </c>
      <c r="P43" s="23">
        <v>41958</v>
      </c>
      <c r="Q43" s="24"/>
      <c r="R43" s="24"/>
      <c r="S43" s="26"/>
      <c r="T43" s="30">
        <v>2010.94</v>
      </c>
      <c r="U43" s="97" t="s">
        <v>245</v>
      </c>
      <c r="V43" s="8">
        <f t="shared" si="6"/>
        <v>2010.94</v>
      </c>
      <c r="W43" s="8">
        <f t="shared" si="7"/>
        <v>2010.94</v>
      </c>
      <c r="X43" s="9">
        <f t="shared" si="8"/>
        <v>0</v>
      </c>
    </row>
    <row r="44" spans="1:24" s="50" customFormat="1" ht="25.5" customHeight="1" x14ac:dyDescent="0.25">
      <c r="A44" s="27">
        <f t="shared" si="4"/>
        <v>37</v>
      </c>
      <c r="B44" s="18" t="s">
        <v>53</v>
      </c>
      <c r="C44" s="127" t="s">
        <v>181</v>
      </c>
      <c r="D44" s="128"/>
      <c r="E44" s="129" t="s">
        <v>212</v>
      </c>
      <c r="F44" s="132"/>
      <c r="G44" s="120">
        <v>2460.13</v>
      </c>
      <c r="H44" s="121"/>
      <c r="I44" s="21">
        <v>129.49</v>
      </c>
      <c r="J44" s="21"/>
      <c r="K44" s="21"/>
      <c r="L44" s="21"/>
      <c r="M44" s="21"/>
      <c r="N44" s="21">
        <f t="shared" si="5"/>
        <v>2589.62</v>
      </c>
      <c r="O44" s="31">
        <v>42003</v>
      </c>
      <c r="P44" s="23">
        <v>41973</v>
      </c>
      <c r="Q44" s="24"/>
      <c r="R44" s="24"/>
      <c r="S44" s="26"/>
      <c r="T44" s="30">
        <v>2460.13</v>
      </c>
      <c r="U44" s="97" t="s">
        <v>245</v>
      </c>
      <c r="V44" s="8">
        <f t="shared" si="6"/>
        <v>2460.13</v>
      </c>
      <c r="W44" s="8">
        <f t="shared" si="7"/>
        <v>2460.13</v>
      </c>
      <c r="X44" s="9">
        <f t="shared" si="8"/>
        <v>0</v>
      </c>
    </row>
    <row r="45" spans="1:24" s="50" customFormat="1" ht="32.25" customHeight="1" x14ac:dyDescent="0.25">
      <c r="A45" s="27">
        <f t="shared" si="4"/>
        <v>38</v>
      </c>
      <c r="B45" s="18" t="s">
        <v>213</v>
      </c>
      <c r="C45" s="127" t="s">
        <v>181</v>
      </c>
      <c r="D45" s="128"/>
      <c r="E45" s="129" t="s">
        <v>212</v>
      </c>
      <c r="F45" s="132"/>
      <c r="G45" s="120">
        <v>2236.4899999999998</v>
      </c>
      <c r="H45" s="121"/>
      <c r="I45" s="21">
        <v>117.71</v>
      </c>
      <c r="J45" s="21"/>
      <c r="K45" s="21"/>
      <c r="L45" s="21"/>
      <c r="M45" s="21"/>
      <c r="N45" s="21">
        <f t="shared" si="5"/>
        <v>2354.1999999999998</v>
      </c>
      <c r="O45" s="22">
        <v>42018</v>
      </c>
      <c r="P45" s="23">
        <v>41988</v>
      </c>
      <c r="Q45" s="24"/>
      <c r="R45" s="24"/>
      <c r="S45" s="26"/>
      <c r="T45" s="30">
        <v>2236.4899999999998</v>
      </c>
      <c r="U45" s="97" t="s">
        <v>245</v>
      </c>
      <c r="V45" s="8">
        <f t="shared" si="6"/>
        <v>2236.4899999999998</v>
      </c>
      <c r="W45" s="8">
        <f t="shared" si="7"/>
        <v>2236.4899999999998</v>
      </c>
      <c r="X45" s="9">
        <f t="shared" si="8"/>
        <v>0</v>
      </c>
    </row>
    <row r="46" spans="1:24" s="50" customFormat="1" ht="27" customHeight="1" x14ac:dyDescent="0.25">
      <c r="A46" s="27">
        <f t="shared" si="4"/>
        <v>39</v>
      </c>
      <c r="B46" s="18" t="s">
        <v>54</v>
      </c>
      <c r="C46" s="127" t="s">
        <v>181</v>
      </c>
      <c r="D46" s="128"/>
      <c r="E46" s="129" t="s">
        <v>212</v>
      </c>
      <c r="F46" s="132"/>
      <c r="G46" s="120">
        <v>2012.84</v>
      </c>
      <c r="H46" s="121"/>
      <c r="I46" s="21">
        <v>105.94</v>
      </c>
      <c r="J46" s="21"/>
      <c r="K46" s="21"/>
      <c r="L46" s="21"/>
      <c r="M46" s="21"/>
      <c r="N46" s="21">
        <f t="shared" si="5"/>
        <v>2118.7799999999997</v>
      </c>
      <c r="O46" s="22">
        <v>42033</v>
      </c>
      <c r="P46" s="23">
        <v>42003</v>
      </c>
      <c r="Q46" s="24"/>
      <c r="R46" s="24"/>
      <c r="S46" s="26"/>
      <c r="T46" s="30">
        <v>2012.84</v>
      </c>
      <c r="U46" s="97" t="s">
        <v>245</v>
      </c>
      <c r="V46" s="8">
        <f t="shared" si="6"/>
        <v>2012.84</v>
      </c>
      <c r="W46" s="8">
        <f t="shared" si="7"/>
        <v>2012.84</v>
      </c>
      <c r="X46" s="9">
        <f t="shared" si="8"/>
        <v>0</v>
      </c>
    </row>
    <row r="47" spans="1:24" s="50" customFormat="1" ht="24.75" customHeight="1" x14ac:dyDescent="0.25">
      <c r="A47" s="27">
        <f t="shared" si="4"/>
        <v>40</v>
      </c>
      <c r="B47" s="18" t="s">
        <v>55</v>
      </c>
      <c r="C47" s="127" t="s">
        <v>181</v>
      </c>
      <c r="D47" s="128"/>
      <c r="E47" s="129" t="s">
        <v>212</v>
      </c>
      <c r="F47" s="132"/>
      <c r="G47" s="120">
        <v>3945.92</v>
      </c>
      <c r="H47" s="121"/>
      <c r="I47" s="21">
        <v>207.68</v>
      </c>
      <c r="J47" s="21"/>
      <c r="K47" s="21"/>
      <c r="L47" s="21"/>
      <c r="M47" s="21"/>
      <c r="N47" s="21">
        <f t="shared" si="5"/>
        <v>4153.6000000000004</v>
      </c>
      <c r="O47" s="22">
        <v>42033</v>
      </c>
      <c r="P47" s="23">
        <v>42003</v>
      </c>
      <c r="Q47" s="24"/>
      <c r="R47" s="24"/>
      <c r="S47" s="26"/>
      <c r="T47" s="30">
        <v>3945.92</v>
      </c>
      <c r="U47" s="97" t="s">
        <v>245</v>
      </c>
      <c r="V47" s="8">
        <f t="shared" si="6"/>
        <v>3945.92</v>
      </c>
      <c r="W47" s="8">
        <f t="shared" si="7"/>
        <v>3945.92</v>
      </c>
      <c r="X47" s="9">
        <f t="shared" si="8"/>
        <v>0</v>
      </c>
    </row>
    <row r="48" spans="1:24" s="50" customFormat="1" ht="24" customHeight="1" x14ac:dyDescent="0.25">
      <c r="A48" s="27">
        <f t="shared" si="4"/>
        <v>41</v>
      </c>
      <c r="B48" s="18" t="s">
        <v>56</v>
      </c>
      <c r="C48" s="127" t="s">
        <v>181</v>
      </c>
      <c r="D48" s="128"/>
      <c r="E48" s="129" t="s">
        <v>212</v>
      </c>
      <c r="F48" s="132"/>
      <c r="G48" s="120">
        <v>2012.84</v>
      </c>
      <c r="H48" s="121"/>
      <c r="I48" s="21">
        <v>105.94</v>
      </c>
      <c r="J48" s="21"/>
      <c r="K48" s="21"/>
      <c r="L48" s="21"/>
      <c r="M48" s="21"/>
      <c r="N48" s="21">
        <f t="shared" si="5"/>
        <v>2118.7799999999997</v>
      </c>
      <c r="O48" s="22">
        <v>42049</v>
      </c>
      <c r="P48" s="32">
        <v>42019</v>
      </c>
      <c r="Q48" s="24"/>
      <c r="R48" s="24"/>
      <c r="S48" s="26"/>
      <c r="T48" s="30">
        <v>2012.84</v>
      </c>
      <c r="U48" s="97" t="s">
        <v>245</v>
      </c>
      <c r="V48" s="8">
        <f t="shared" si="6"/>
        <v>2012.84</v>
      </c>
      <c r="W48" s="8">
        <f t="shared" si="7"/>
        <v>2012.84</v>
      </c>
      <c r="X48" s="9">
        <f t="shared" si="8"/>
        <v>0</v>
      </c>
    </row>
    <row r="49" spans="1:24" s="50" customFormat="1" ht="28.5" customHeight="1" x14ac:dyDescent="0.25">
      <c r="A49" s="27">
        <f t="shared" si="4"/>
        <v>42</v>
      </c>
      <c r="B49" s="18" t="s">
        <v>57</v>
      </c>
      <c r="C49" s="127" t="s">
        <v>181</v>
      </c>
      <c r="D49" s="128"/>
      <c r="E49" s="129" t="s">
        <v>212</v>
      </c>
      <c r="F49" s="132"/>
      <c r="G49" s="120">
        <v>2012.84</v>
      </c>
      <c r="H49" s="121"/>
      <c r="I49" s="21">
        <v>105.94</v>
      </c>
      <c r="J49" s="21"/>
      <c r="K49" s="21"/>
      <c r="L49" s="21"/>
      <c r="M49" s="21"/>
      <c r="N49" s="21">
        <f t="shared" si="5"/>
        <v>2118.7799999999997</v>
      </c>
      <c r="O49" s="28">
        <v>42038</v>
      </c>
      <c r="P49" s="32">
        <v>42035</v>
      </c>
      <c r="Q49" s="24"/>
      <c r="R49" s="24"/>
      <c r="S49" s="26"/>
      <c r="T49" s="30">
        <v>2012.84</v>
      </c>
      <c r="U49" s="97" t="s">
        <v>245</v>
      </c>
      <c r="V49" s="8">
        <f t="shared" si="6"/>
        <v>2012.84</v>
      </c>
      <c r="W49" s="8">
        <f t="shared" si="7"/>
        <v>2012.84</v>
      </c>
      <c r="X49" s="9">
        <f t="shared" si="8"/>
        <v>0</v>
      </c>
    </row>
    <row r="50" spans="1:24" s="50" customFormat="1" ht="30.75" customHeight="1" x14ac:dyDescent="0.25">
      <c r="A50" s="27">
        <f t="shared" si="4"/>
        <v>43</v>
      </c>
      <c r="B50" s="18" t="s">
        <v>58</v>
      </c>
      <c r="C50" s="127" t="s">
        <v>181</v>
      </c>
      <c r="D50" s="128"/>
      <c r="E50" s="129" t="s">
        <v>212</v>
      </c>
      <c r="F50" s="132"/>
      <c r="G50" s="120">
        <v>2012.84</v>
      </c>
      <c r="H50" s="121"/>
      <c r="I50" s="21">
        <v>105.94</v>
      </c>
      <c r="J50" s="21"/>
      <c r="K50" s="21"/>
      <c r="L50" s="21"/>
      <c r="M50" s="21"/>
      <c r="N50" s="21">
        <f t="shared" si="5"/>
        <v>2118.7799999999997</v>
      </c>
      <c r="O50" s="22">
        <v>42080</v>
      </c>
      <c r="P50" s="32">
        <v>42050</v>
      </c>
      <c r="Q50" s="24"/>
      <c r="R50" s="24"/>
      <c r="S50" s="26"/>
      <c r="T50" s="30">
        <v>2012.84</v>
      </c>
      <c r="U50" s="97" t="s">
        <v>245</v>
      </c>
      <c r="V50" s="8">
        <f t="shared" si="6"/>
        <v>2012.84</v>
      </c>
      <c r="W50" s="8">
        <f t="shared" si="7"/>
        <v>2012.84</v>
      </c>
      <c r="X50" s="9">
        <f t="shared" si="8"/>
        <v>0</v>
      </c>
    </row>
    <row r="51" spans="1:24" s="50" customFormat="1" ht="24.75" customHeight="1" x14ac:dyDescent="0.25">
      <c r="A51" s="27">
        <f t="shared" si="4"/>
        <v>44</v>
      </c>
      <c r="B51" s="18" t="s">
        <v>59</v>
      </c>
      <c r="C51" s="127" t="s">
        <v>181</v>
      </c>
      <c r="D51" s="128"/>
      <c r="E51" s="129" t="s">
        <v>212</v>
      </c>
      <c r="F51" s="132"/>
      <c r="G51" s="120">
        <v>2236.4899999999998</v>
      </c>
      <c r="H51" s="121"/>
      <c r="I51" s="21">
        <v>117.71</v>
      </c>
      <c r="J51" s="21"/>
      <c r="K51" s="21"/>
      <c r="L51" s="21"/>
      <c r="M51" s="21"/>
      <c r="N51" s="21">
        <f t="shared" si="5"/>
        <v>2354.1999999999998</v>
      </c>
      <c r="O51" s="22">
        <v>42108</v>
      </c>
      <c r="P51" s="32">
        <v>42078</v>
      </c>
      <c r="Q51" s="24"/>
      <c r="R51" s="24"/>
      <c r="S51" s="26"/>
      <c r="T51" s="30">
        <v>2236.4899999999998</v>
      </c>
      <c r="U51" s="97" t="s">
        <v>245</v>
      </c>
      <c r="V51" s="8">
        <f t="shared" si="6"/>
        <v>2236.4899999999998</v>
      </c>
      <c r="W51" s="8">
        <f t="shared" si="7"/>
        <v>2236.4899999999998</v>
      </c>
      <c r="X51" s="9">
        <f t="shared" si="8"/>
        <v>0</v>
      </c>
    </row>
    <row r="52" spans="1:24" s="50" customFormat="1" ht="32.25" customHeight="1" x14ac:dyDescent="0.25">
      <c r="A52" s="27">
        <f t="shared" si="4"/>
        <v>45</v>
      </c>
      <c r="B52" s="18" t="s">
        <v>60</v>
      </c>
      <c r="C52" s="127" t="s">
        <v>181</v>
      </c>
      <c r="D52" s="128"/>
      <c r="E52" s="129" t="s">
        <v>212</v>
      </c>
      <c r="F52" s="132"/>
      <c r="G52" s="120">
        <v>2236.4899999999998</v>
      </c>
      <c r="H52" s="121"/>
      <c r="I52" s="21">
        <v>117.71</v>
      </c>
      <c r="J52" s="21"/>
      <c r="K52" s="21"/>
      <c r="L52" s="21"/>
      <c r="M52" s="21"/>
      <c r="N52" s="21">
        <f t="shared" si="5"/>
        <v>2354.1999999999998</v>
      </c>
      <c r="O52" s="22">
        <v>42139</v>
      </c>
      <c r="P52" s="32">
        <v>42109</v>
      </c>
      <c r="Q52" s="24"/>
      <c r="R52" s="24"/>
      <c r="S52" s="26"/>
      <c r="T52" s="30">
        <v>2236.4899999999998</v>
      </c>
      <c r="U52" s="97" t="s">
        <v>245</v>
      </c>
      <c r="V52" s="8">
        <f t="shared" si="6"/>
        <v>2236.4899999999998</v>
      </c>
      <c r="W52" s="8">
        <f t="shared" si="7"/>
        <v>2236.4899999999998</v>
      </c>
      <c r="X52" s="9">
        <f t="shared" si="8"/>
        <v>0</v>
      </c>
    </row>
    <row r="53" spans="1:24" s="50" customFormat="1" ht="29.25" customHeight="1" x14ac:dyDescent="0.25">
      <c r="A53" s="27">
        <f t="shared" si="4"/>
        <v>46</v>
      </c>
      <c r="B53" s="18" t="s">
        <v>61</v>
      </c>
      <c r="C53" s="127" t="s">
        <v>181</v>
      </c>
      <c r="D53" s="128"/>
      <c r="E53" s="129" t="s">
        <v>212</v>
      </c>
      <c r="F53" s="132"/>
      <c r="G53" s="120">
        <v>2244.75</v>
      </c>
      <c r="H53" s="121"/>
      <c r="I53" s="58">
        <v>118.15</v>
      </c>
      <c r="J53" s="58"/>
      <c r="K53" s="58"/>
      <c r="L53" s="58"/>
      <c r="M53" s="58"/>
      <c r="N53" s="58">
        <f t="shared" si="5"/>
        <v>2362.9</v>
      </c>
      <c r="O53" s="37">
        <v>42139</v>
      </c>
      <c r="P53" s="38">
        <v>42109</v>
      </c>
      <c r="Q53" s="39"/>
      <c r="R53" s="39"/>
      <c r="S53" s="40"/>
      <c r="T53" s="30">
        <v>2244.75</v>
      </c>
      <c r="U53" s="97" t="s">
        <v>245</v>
      </c>
      <c r="V53" s="8">
        <f t="shared" si="6"/>
        <v>2244.75</v>
      </c>
      <c r="W53" s="8">
        <f t="shared" si="7"/>
        <v>2244.75</v>
      </c>
      <c r="X53" s="9">
        <f t="shared" si="8"/>
        <v>0</v>
      </c>
    </row>
    <row r="54" spans="1:24" s="50" customFormat="1" ht="34.5" customHeight="1" x14ac:dyDescent="0.25">
      <c r="A54" s="27">
        <f t="shared" si="4"/>
        <v>47</v>
      </c>
      <c r="B54" s="18" t="s">
        <v>62</v>
      </c>
      <c r="C54" s="127" t="s">
        <v>181</v>
      </c>
      <c r="D54" s="128"/>
      <c r="E54" s="129" t="s">
        <v>212</v>
      </c>
      <c r="F54" s="132"/>
      <c r="G54" s="120">
        <v>3034.9</v>
      </c>
      <c r="H54" s="123"/>
      <c r="I54" s="59">
        <v>159.74</v>
      </c>
      <c r="J54" s="59"/>
      <c r="K54" s="59"/>
      <c r="L54" s="59"/>
      <c r="M54" s="59"/>
      <c r="N54" s="59">
        <f t="shared" si="5"/>
        <v>3194.6400000000003</v>
      </c>
      <c r="O54" s="41">
        <v>42154</v>
      </c>
      <c r="P54" s="42">
        <v>42124</v>
      </c>
      <c r="Q54" s="43"/>
      <c r="R54" s="43"/>
      <c r="S54" s="44"/>
      <c r="T54" s="65">
        <v>3034.9</v>
      </c>
      <c r="U54" s="97" t="s">
        <v>245</v>
      </c>
      <c r="V54" s="8">
        <f t="shared" si="6"/>
        <v>3034.9</v>
      </c>
      <c r="W54" s="8">
        <f t="shared" si="7"/>
        <v>3034.9</v>
      </c>
      <c r="X54" s="9">
        <f t="shared" si="8"/>
        <v>0</v>
      </c>
    </row>
    <row r="55" spans="1:24" s="50" customFormat="1" ht="23.25" customHeight="1" x14ac:dyDescent="0.25">
      <c r="A55" s="27">
        <f t="shared" si="4"/>
        <v>48</v>
      </c>
      <c r="B55" s="18" t="s">
        <v>63</v>
      </c>
      <c r="C55" s="127" t="s">
        <v>181</v>
      </c>
      <c r="D55" s="128"/>
      <c r="E55" s="129" t="s">
        <v>212</v>
      </c>
      <c r="F55" s="132"/>
      <c r="G55" s="120">
        <v>2012.84</v>
      </c>
      <c r="H55" s="123"/>
      <c r="I55" s="59">
        <v>105.94</v>
      </c>
      <c r="J55" s="59"/>
      <c r="K55" s="59"/>
      <c r="L55" s="59"/>
      <c r="M55" s="59"/>
      <c r="N55" s="59">
        <f t="shared" si="5"/>
        <v>2118.7799999999997</v>
      </c>
      <c r="O55" s="42">
        <v>42169</v>
      </c>
      <c r="P55" s="42">
        <v>42139</v>
      </c>
      <c r="Q55" s="43"/>
      <c r="R55" s="43"/>
      <c r="S55" s="44"/>
      <c r="T55" s="65">
        <v>2012.84</v>
      </c>
      <c r="U55" s="97" t="s">
        <v>245</v>
      </c>
      <c r="V55" s="8">
        <f t="shared" si="6"/>
        <v>2012.84</v>
      </c>
      <c r="W55" s="8">
        <f t="shared" si="7"/>
        <v>2012.84</v>
      </c>
      <c r="X55" s="9">
        <f t="shared" si="8"/>
        <v>0</v>
      </c>
    </row>
    <row r="56" spans="1:24" s="50" customFormat="1" ht="23.25" customHeight="1" x14ac:dyDescent="0.25">
      <c r="A56" s="27">
        <f t="shared" si="4"/>
        <v>49</v>
      </c>
      <c r="B56" s="18" t="s">
        <v>64</v>
      </c>
      <c r="C56" s="127" t="s">
        <v>181</v>
      </c>
      <c r="D56" s="128"/>
      <c r="E56" s="129" t="s">
        <v>212</v>
      </c>
      <c r="F56" s="132"/>
      <c r="G56" s="120">
        <v>2460.13</v>
      </c>
      <c r="H56" s="123"/>
      <c r="I56" s="59">
        <v>129.49</v>
      </c>
      <c r="J56" s="59"/>
      <c r="K56" s="59"/>
      <c r="L56" s="59"/>
      <c r="M56" s="59"/>
      <c r="N56" s="59">
        <f t="shared" si="5"/>
        <v>2589.62</v>
      </c>
      <c r="O56" s="41">
        <v>42185</v>
      </c>
      <c r="P56" s="42">
        <v>42155</v>
      </c>
      <c r="Q56" s="43"/>
      <c r="R56" s="43"/>
      <c r="S56" s="44"/>
      <c r="T56" s="65">
        <v>2460.13</v>
      </c>
      <c r="U56" s="97" t="s">
        <v>245</v>
      </c>
      <c r="V56" s="8">
        <f t="shared" si="6"/>
        <v>2460.13</v>
      </c>
      <c r="W56" s="8">
        <f t="shared" si="7"/>
        <v>2460.13</v>
      </c>
      <c r="X56" s="9">
        <f t="shared" si="8"/>
        <v>0</v>
      </c>
    </row>
    <row r="57" spans="1:24" s="50" customFormat="1" ht="23.25" customHeight="1" x14ac:dyDescent="0.25">
      <c r="A57" s="27">
        <f t="shared" si="4"/>
        <v>50</v>
      </c>
      <c r="B57" s="18" t="s">
        <v>65</v>
      </c>
      <c r="C57" s="127" t="s">
        <v>181</v>
      </c>
      <c r="D57" s="128"/>
      <c r="E57" s="129" t="s">
        <v>212</v>
      </c>
      <c r="F57" s="132"/>
      <c r="G57" s="120">
        <v>2236.4899999999998</v>
      </c>
      <c r="H57" s="123"/>
      <c r="I57" s="59">
        <v>117.71</v>
      </c>
      <c r="J57" s="59"/>
      <c r="K57" s="59"/>
      <c r="L57" s="59"/>
      <c r="M57" s="59"/>
      <c r="N57" s="59">
        <f t="shared" si="5"/>
        <v>2354.1999999999998</v>
      </c>
      <c r="O57" s="41">
        <v>42200</v>
      </c>
      <c r="P57" s="42">
        <v>42170</v>
      </c>
      <c r="Q57" s="43"/>
      <c r="R57" s="43"/>
      <c r="S57" s="44"/>
      <c r="T57" s="65">
        <v>2236.4899999999998</v>
      </c>
      <c r="U57" s="97" t="s">
        <v>245</v>
      </c>
      <c r="V57" s="8">
        <f t="shared" si="6"/>
        <v>2236.4899999999998</v>
      </c>
      <c r="W57" s="8">
        <f t="shared" si="7"/>
        <v>2236.4899999999998</v>
      </c>
      <c r="X57" s="9">
        <f t="shared" si="8"/>
        <v>0</v>
      </c>
    </row>
    <row r="58" spans="1:24" s="50" customFormat="1" ht="23.25" customHeight="1" x14ac:dyDescent="0.25">
      <c r="A58" s="27">
        <f t="shared" si="4"/>
        <v>51</v>
      </c>
      <c r="B58" s="18" t="s">
        <v>66</v>
      </c>
      <c r="C58" s="127" t="s">
        <v>181</v>
      </c>
      <c r="D58" s="128"/>
      <c r="E58" s="129" t="s">
        <v>212</v>
      </c>
      <c r="F58" s="132"/>
      <c r="G58" s="120">
        <v>2683.78</v>
      </c>
      <c r="H58" s="123"/>
      <c r="I58" s="59">
        <v>141.26</v>
      </c>
      <c r="J58" s="59"/>
      <c r="K58" s="59"/>
      <c r="L58" s="59"/>
      <c r="M58" s="59"/>
      <c r="N58" s="59">
        <f t="shared" si="5"/>
        <v>2825.04</v>
      </c>
      <c r="O58" s="41">
        <v>42215</v>
      </c>
      <c r="P58" s="42">
        <v>42185</v>
      </c>
      <c r="Q58" s="43"/>
      <c r="R58" s="43"/>
      <c r="S58" s="44"/>
      <c r="T58" s="65">
        <v>2683.78</v>
      </c>
      <c r="U58" s="97" t="s">
        <v>245</v>
      </c>
      <c r="V58" s="8">
        <f t="shared" si="6"/>
        <v>2683.78</v>
      </c>
      <c r="W58" s="8">
        <f t="shared" si="7"/>
        <v>2683.78</v>
      </c>
      <c r="X58" s="9">
        <f t="shared" si="8"/>
        <v>0</v>
      </c>
    </row>
    <row r="59" spans="1:24" s="50" customFormat="1" ht="27" customHeight="1" x14ac:dyDescent="0.25">
      <c r="A59" s="27">
        <f t="shared" si="4"/>
        <v>52</v>
      </c>
      <c r="B59" s="18" t="s">
        <v>67</v>
      </c>
      <c r="C59" s="127" t="s">
        <v>181</v>
      </c>
      <c r="D59" s="128"/>
      <c r="E59" s="129" t="s">
        <v>212</v>
      </c>
      <c r="F59" s="132"/>
      <c r="G59" s="120">
        <v>6587.9</v>
      </c>
      <c r="H59" s="121"/>
      <c r="I59" s="36">
        <v>291.5</v>
      </c>
      <c r="J59" s="36"/>
      <c r="K59" s="36"/>
      <c r="L59" s="36"/>
      <c r="M59" s="36"/>
      <c r="N59" s="36">
        <f t="shared" si="5"/>
        <v>6879.4</v>
      </c>
      <c r="O59" s="46">
        <v>42215</v>
      </c>
      <c r="P59" s="47">
        <v>42185</v>
      </c>
      <c r="Q59" s="48"/>
      <c r="R59" s="48"/>
      <c r="S59" s="49"/>
      <c r="T59" s="30">
        <v>6587.9</v>
      </c>
      <c r="U59" s="97" t="s">
        <v>245</v>
      </c>
      <c r="V59" s="8">
        <f t="shared" si="6"/>
        <v>6587.9</v>
      </c>
      <c r="W59" s="8">
        <f t="shared" si="7"/>
        <v>6587.9</v>
      </c>
      <c r="X59" s="9">
        <f t="shared" si="8"/>
        <v>0</v>
      </c>
    </row>
    <row r="60" spans="1:24" s="50" customFormat="1" ht="19.5" customHeight="1" x14ac:dyDescent="0.25">
      <c r="A60" s="27">
        <f t="shared" si="4"/>
        <v>53</v>
      </c>
      <c r="B60" s="18" t="s">
        <v>68</v>
      </c>
      <c r="C60" s="127" t="s">
        <v>181</v>
      </c>
      <c r="D60" s="128"/>
      <c r="E60" s="129" t="s">
        <v>212</v>
      </c>
      <c r="F60" s="132"/>
      <c r="G60" s="120">
        <v>2542.87</v>
      </c>
      <c r="H60" s="121"/>
      <c r="I60" s="21">
        <v>133.63999999999999</v>
      </c>
      <c r="J60" s="21"/>
      <c r="K60" s="21"/>
      <c r="L60" s="21"/>
      <c r="M60" s="21"/>
      <c r="N60" s="21">
        <f t="shared" si="5"/>
        <v>2676.5099999999998</v>
      </c>
      <c r="O60" s="22">
        <v>42230</v>
      </c>
      <c r="P60" s="32">
        <v>42200</v>
      </c>
      <c r="Q60" s="24"/>
      <c r="R60" s="24"/>
      <c r="S60" s="26"/>
      <c r="T60" s="30">
        <v>2542.87</v>
      </c>
      <c r="U60" s="97" t="s">
        <v>245</v>
      </c>
      <c r="V60" s="8">
        <f t="shared" si="6"/>
        <v>2542.87</v>
      </c>
      <c r="W60" s="8">
        <f t="shared" si="7"/>
        <v>2542.87</v>
      </c>
      <c r="X60" s="9">
        <f t="shared" si="8"/>
        <v>0</v>
      </c>
    </row>
    <row r="61" spans="1:24" s="50" customFormat="1" ht="29.25" customHeight="1" x14ac:dyDescent="0.25">
      <c r="A61" s="27">
        <f t="shared" si="4"/>
        <v>54</v>
      </c>
      <c r="B61" s="18" t="s">
        <v>69</v>
      </c>
      <c r="C61" s="127" t="s">
        <v>181</v>
      </c>
      <c r="D61" s="128"/>
      <c r="E61" s="129" t="s">
        <v>212</v>
      </c>
      <c r="F61" s="132"/>
      <c r="G61" s="120">
        <v>2236.4899999999998</v>
      </c>
      <c r="H61" s="121"/>
      <c r="I61" s="21">
        <v>117.71</v>
      </c>
      <c r="J61" s="21"/>
      <c r="K61" s="21"/>
      <c r="L61" s="21"/>
      <c r="M61" s="21"/>
      <c r="N61" s="21">
        <f t="shared" si="5"/>
        <v>2354.1999999999998</v>
      </c>
      <c r="O61" s="31">
        <v>42355</v>
      </c>
      <c r="P61" s="23">
        <v>42325</v>
      </c>
      <c r="Q61" s="24"/>
      <c r="R61" s="24"/>
      <c r="S61" s="26"/>
      <c r="T61" s="30">
        <v>2236.4899999999998</v>
      </c>
      <c r="U61" s="97" t="s">
        <v>245</v>
      </c>
      <c r="V61" s="8">
        <f t="shared" si="6"/>
        <v>2236.4899999999998</v>
      </c>
      <c r="W61" s="8">
        <f t="shared" si="7"/>
        <v>2236.4899999999998</v>
      </c>
      <c r="X61" s="9">
        <f t="shared" si="8"/>
        <v>0</v>
      </c>
    </row>
    <row r="62" spans="1:24" s="50" customFormat="1" ht="27" customHeight="1" x14ac:dyDescent="0.25">
      <c r="A62" s="27">
        <f t="shared" si="4"/>
        <v>55</v>
      </c>
      <c r="B62" s="18" t="s">
        <v>70</v>
      </c>
      <c r="C62" s="127" t="s">
        <v>181</v>
      </c>
      <c r="D62" s="128"/>
      <c r="E62" s="129" t="s">
        <v>212</v>
      </c>
      <c r="F62" s="132"/>
      <c r="G62" s="120">
        <v>2236.4899999999998</v>
      </c>
      <c r="H62" s="121"/>
      <c r="I62" s="21">
        <v>117.71</v>
      </c>
      <c r="J62" s="21"/>
      <c r="K62" s="21"/>
      <c r="L62" s="21"/>
      <c r="M62" s="21"/>
      <c r="N62" s="21">
        <f t="shared" si="5"/>
        <v>2354.1999999999998</v>
      </c>
      <c r="O62" s="31">
        <v>42355</v>
      </c>
      <c r="P62" s="23">
        <v>42325</v>
      </c>
      <c r="Q62" s="24"/>
      <c r="R62" s="24"/>
      <c r="S62" s="26"/>
      <c r="T62" s="30">
        <v>2236.4899999999998</v>
      </c>
      <c r="U62" s="97" t="s">
        <v>245</v>
      </c>
      <c r="V62" s="8">
        <f t="shared" si="6"/>
        <v>2236.4899999999998</v>
      </c>
      <c r="W62" s="8">
        <f t="shared" si="7"/>
        <v>2236.4899999999998</v>
      </c>
      <c r="X62" s="9">
        <f t="shared" si="8"/>
        <v>0</v>
      </c>
    </row>
    <row r="63" spans="1:24" s="27" customFormat="1" x14ac:dyDescent="0.25">
      <c r="A63" s="27">
        <f t="shared" si="4"/>
        <v>56</v>
      </c>
      <c r="B63" s="18" t="s">
        <v>71</v>
      </c>
      <c r="C63" s="129" t="s">
        <v>72</v>
      </c>
      <c r="D63" s="130"/>
      <c r="E63" s="129" t="s">
        <v>202</v>
      </c>
      <c r="F63" s="132"/>
      <c r="G63" s="120">
        <v>11400</v>
      </c>
      <c r="H63" s="121"/>
      <c r="I63" s="21">
        <v>600</v>
      </c>
      <c r="J63" s="21"/>
      <c r="K63" s="21"/>
      <c r="L63" s="21"/>
      <c r="M63" s="21"/>
      <c r="N63" s="21">
        <f t="shared" si="5"/>
        <v>12000</v>
      </c>
      <c r="O63" s="22">
        <v>42764</v>
      </c>
      <c r="P63" s="23">
        <v>42734</v>
      </c>
      <c r="Q63" s="24"/>
      <c r="R63" s="25">
        <v>11400</v>
      </c>
      <c r="S63" s="26"/>
      <c r="T63" s="26"/>
      <c r="U63" s="93"/>
      <c r="V63" s="8">
        <f t="shared" si="6"/>
        <v>11400</v>
      </c>
      <c r="W63" s="8">
        <f t="shared" si="7"/>
        <v>11400</v>
      </c>
      <c r="X63" s="9">
        <f t="shared" si="8"/>
        <v>0</v>
      </c>
    </row>
    <row r="64" spans="1:24" s="27" customFormat="1" x14ac:dyDescent="0.25">
      <c r="A64" s="27">
        <f t="shared" si="4"/>
        <v>57</v>
      </c>
      <c r="B64" s="18" t="s">
        <v>73</v>
      </c>
      <c r="C64" s="129" t="s">
        <v>72</v>
      </c>
      <c r="D64" s="130"/>
      <c r="E64" s="129" t="s">
        <v>203</v>
      </c>
      <c r="F64" s="132"/>
      <c r="G64" s="120">
        <v>18050</v>
      </c>
      <c r="H64" s="121"/>
      <c r="I64" s="21">
        <v>950</v>
      </c>
      <c r="J64" s="21"/>
      <c r="K64" s="21"/>
      <c r="L64" s="21"/>
      <c r="M64" s="21"/>
      <c r="N64" s="21">
        <f t="shared" si="5"/>
        <v>19000</v>
      </c>
      <c r="O64" s="22">
        <v>42764</v>
      </c>
      <c r="P64" s="23">
        <v>42734</v>
      </c>
      <c r="Q64" s="24"/>
      <c r="R64" s="25">
        <v>18050</v>
      </c>
      <c r="S64" s="26"/>
      <c r="T64" s="26"/>
      <c r="U64" s="93"/>
      <c r="V64" s="8">
        <f t="shared" si="6"/>
        <v>18050</v>
      </c>
      <c r="W64" s="8">
        <f t="shared" si="7"/>
        <v>18050</v>
      </c>
      <c r="X64" s="9">
        <f t="shared" si="8"/>
        <v>0</v>
      </c>
    </row>
    <row r="65" spans="1:24" s="50" customFormat="1" x14ac:dyDescent="0.25">
      <c r="A65" s="27">
        <f t="shared" si="4"/>
        <v>58</v>
      </c>
      <c r="B65" s="18" t="s">
        <v>74</v>
      </c>
      <c r="C65" s="129" t="s">
        <v>75</v>
      </c>
      <c r="D65" s="130"/>
      <c r="E65" s="129" t="s">
        <v>199</v>
      </c>
      <c r="F65" s="132"/>
      <c r="G65" s="120">
        <v>26694.91</v>
      </c>
      <c r="H65" s="123"/>
      <c r="I65" s="34"/>
      <c r="J65" s="34">
        <v>2966.1</v>
      </c>
      <c r="K65" s="34"/>
      <c r="L65" s="34">
        <v>5338.99</v>
      </c>
      <c r="M65" s="34"/>
      <c r="N65" s="34">
        <f t="shared" si="5"/>
        <v>35000</v>
      </c>
      <c r="O65" s="51">
        <v>42826</v>
      </c>
      <c r="P65" s="52">
        <v>42502</v>
      </c>
      <c r="Q65" s="24"/>
      <c r="R65" s="25">
        <v>26694.91</v>
      </c>
      <c r="S65" s="26"/>
      <c r="T65" s="26"/>
      <c r="U65" s="93"/>
      <c r="V65" s="8">
        <f t="shared" si="6"/>
        <v>26694.91</v>
      </c>
      <c r="W65" s="8">
        <f t="shared" si="7"/>
        <v>26694.91</v>
      </c>
      <c r="X65" s="9">
        <f t="shared" si="8"/>
        <v>0</v>
      </c>
    </row>
    <row r="66" spans="1:24" s="50" customFormat="1" x14ac:dyDescent="0.25">
      <c r="A66" s="27">
        <f t="shared" si="4"/>
        <v>59</v>
      </c>
      <c r="B66" s="18" t="s">
        <v>77</v>
      </c>
      <c r="C66" s="129" t="s">
        <v>78</v>
      </c>
      <c r="D66" s="130"/>
      <c r="E66" s="129" t="s">
        <v>201</v>
      </c>
      <c r="F66" s="132"/>
      <c r="G66" s="120">
        <v>99750</v>
      </c>
      <c r="H66" s="121"/>
      <c r="I66" s="36">
        <v>5250</v>
      </c>
      <c r="J66" s="36"/>
      <c r="K66" s="36"/>
      <c r="L66" s="36"/>
      <c r="M66" s="36"/>
      <c r="N66" s="36">
        <f t="shared" si="5"/>
        <v>105000</v>
      </c>
      <c r="O66" s="31">
        <v>42732</v>
      </c>
      <c r="P66" s="23">
        <v>42732</v>
      </c>
      <c r="Q66" s="24"/>
      <c r="R66" s="24"/>
      <c r="S66" s="30">
        <v>99750</v>
      </c>
      <c r="T66" s="26"/>
      <c r="U66" s="93"/>
      <c r="V66" s="8">
        <f t="shared" si="6"/>
        <v>99750</v>
      </c>
      <c r="W66" s="8">
        <f t="shared" si="7"/>
        <v>99750</v>
      </c>
      <c r="X66" s="9">
        <f t="shared" si="8"/>
        <v>0</v>
      </c>
    </row>
    <row r="67" spans="1:24" s="50" customFormat="1" x14ac:dyDescent="0.25">
      <c r="A67" s="27">
        <f t="shared" si="4"/>
        <v>60</v>
      </c>
      <c r="B67" s="18" t="s">
        <v>79</v>
      </c>
      <c r="C67" s="129" t="s">
        <v>80</v>
      </c>
      <c r="D67" s="130"/>
      <c r="E67" s="129" t="s">
        <v>206</v>
      </c>
      <c r="F67" s="132"/>
      <c r="G67" s="120">
        <v>4058.94</v>
      </c>
      <c r="H67" s="123"/>
      <c r="I67" s="34">
        <v>179.6</v>
      </c>
      <c r="J67" s="34"/>
      <c r="K67" s="34"/>
      <c r="L67" s="34"/>
      <c r="M67" s="34"/>
      <c r="N67" s="34">
        <f t="shared" si="5"/>
        <v>4238.54</v>
      </c>
      <c r="O67" s="41">
        <v>42763</v>
      </c>
      <c r="P67" s="57">
        <v>42733</v>
      </c>
      <c r="Q67" s="24"/>
      <c r="R67" s="25">
        <v>4058.94</v>
      </c>
      <c r="S67" s="26"/>
      <c r="T67" s="26"/>
      <c r="U67" s="93"/>
      <c r="V67" s="8">
        <f t="shared" si="6"/>
        <v>4058.94</v>
      </c>
      <c r="W67" s="8">
        <f t="shared" si="7"/>
        <v>4058.94</v>
      </c>
      <c r="X67" s="9">
        <f t="shared" si="8"/>
        <v>0</v>
      </c>
    </row>
    <row r="68" spans="1:24" s="50" customFormat="1" x14ac:dyDescent="0.25">
      <c r="A68" s="27">
        <f t="shared" si="4"/>
        <v>61</v>
      </c>
      <c r="B68" s="18" t="s">
        <v>81</v>
      </c>
      <c r="C68" s="129" t="s">
        <v>82</v>
      </c>
      <c r="D68" s="130"/>
      <c r="E68" s="127" t="s">
        <v>207</v>
      </c>
      <c r="F68" s="135"/>
      <c r="G68" s="120">
        <v>52121.25</v>
      </c>
      <c r="H68" s="123"/>
      <c r="I68" s="34">
        <v>2306.25</v>
      </c>
      <c r="J68" s="34"/>
      <c r="K68" s="34"/>
      <c r="L68" s="34"/>
      <c r="M68" s="34"/>
      <c r="N68" s="34">
        <f t="shared" si="5"/>
        <v>54427.5</v>
      </c>
      <c r="O68" s="90">
        <v>42412</v>
      </c>
      <c r="P68" s="89">
        <v>42411</v>
      </c>
      <c r="Q68" s="24"/>
      <c r="R68" s="24"/>
      <c r="S68" s="30">
        <v>52121.25</v>
      </c>
      <c r="T68" s="26"/>
      <c r="U68" s="93"/>
      <c r="V68" s="8">
        <f t="shared" si="6"/>
        <v>52121.25</v>
      </c>
      <c r="W68" s="8">
        <f t="shared" si="7"/>
        <v>52121.25</v>
      </c>
      <c r="X68" s="9">
        <f t="shared" si="8"/>
        <v>0</v>
      </c>
    </row>
    <row r="69" spans="1:24" s="50" customFormat="1" x14ac:dyDescent="0.25">
      <c r="A69" s="27">
        <f t="shared" si="4"/>
        <v>62</v>
      </c>
      <c r="B69" s="18" t="s">
        <v>83</v>
      </c>
      <c r="C69" s="129" t="s">
        <v>82</v>
      </c>
      <c r="D69" s="130"/>
      <c r="E69" s="127" t="s">
        <v>208</v>
      </c>
      <c r="F69" s="135"/>
      <c r="G69" s="120">
        <v>2260</v>
      </c>
      <c r="H69" s="123"/>
      <c r="I69" s="34">
        <v>100</v>
      </c>
      <c r="J69" s="34"/>
      <c r="K69" s="34"/>
      <c r="L69" s="34"/>
      <c r="M69" s="34"/>
      <c r="N69" s="34">
        <f t="shared" si="5"/>
        <v>2360</v>
      </c>
      <c r="O69" s="91">
        <v>43071</v>
      </c>
      <c r="P69" s="35">
        <v>42748</v>
      </c>
      <c r="Q69" s="25">
        <v>2260</v>
      </c>
      <c r="R69" s="24"/>
      <c r="S69" s="26"/>
      <c r="T69" s="26"/>
      <c r="U69" s="93"/>
      <c r="V69" s="8">
        <f t="shared" si="6"/>
        <v>2260</v>
      </c>
      <c r="W69" s="8">
        <f t="shared" si="7"/>
        <v>2260</v>
      </c>
      <c r="X69" s="9">
        <f t="shared" si="8"/>
        <v>0</v>
      </c>
    </row>
    <row r="70" spans="1:24" s="50" customFormat="1" x14ac:dyDescent="0.25">
      <c r="A70" s="27">
        <f t="shared" si="4"/>
        <v>63</v>
      </c>
      <c r="B70" s="18" t="s">
        <v>264</v>
      </c>
      <c r="C70" s="19" t="s">
        <v>265</v>
      </c>
      <c r="D70" s="20"/>
      <c r="E70" s="127" t="s">
        <v>266</v>
      </c>
      <c r="F70" s="135"/>
      <c r="G70" s="120">
        <v>138492</v>
      </c>
      <c r="H70" s="152"/>
      <c r="I70" s="59">
        <v>6235</v>
      </c>
      <c r="J70" s="59"/>
      <c r="K70" s="59"/>
      <c r="L70" s="59"/>
      <c r="M70" s="59"/>
      <c r="N70" s="59">
        <f t="shared" si="5"/>
        <v>144727</v>
      </c>
      <c r="O70" s="91" t="s">
        <v>268</v>
      </c>
      <c r="P70" s="119" t="s">
        <v>267</v>
      </c>
      <c r="Q70" s="25">
        <v>138492</v>
      </c>
      <c r="R70" s="24"/>
      <c r="S70" s="26"/>
      <c r="T70" s="26"/>
      <c r="U70" s="93"/>
      <c r="V70" s="8">
        <f t="shared" si="6"/>
        <v>138492</v>
      </c>
      <c r="W70" s="8">
        <f t="shared" si="7"/>
        <v>138492</v>
      </c>
      <c r="X70" s="9">
        <f t="shared" si="8"/>
        <v>0</v>
      </c>
    </row>
    <row r="71" spans="1:24" s="50" customFormat="1" x14ac:dyDescent="0.25">
      <c r="A71" s="27">
        <f t="shared" si="4"/>
        <v>64</v>
      </c>
      <c r="B71" s="18" t="s">
        <v>84</v>
      </c>
      <c r="C71" s="129" t="s">
        <v>85</v>
      </c>
      <c r="D71" s="130"/>
      <c r="E71" s="129" t="s">
        <v>86</v>
      </c>
      <c r="F71" s="132"/>
      <c r="G71" s="120">
        <v>12723.7</v>
      </c>
      <c r="H71" s="123"/>
      <c r="I71" s="34">
        <v>591.25</v>
      </c>
      <c r="J71" s="34"/>
      <c r="K71" s="34"/>
      <c r="L71" s="34">
        <v>638.54999999999995</v>
      </c>
      <c r="M71" s="34"/>
      <c r="N71" s="34">
        <f t="shared" si="5"/>
        <v>13953.5</v>
      </c>
      <c r="O71" s="41">
        <v>42754</v>
      </c>
      <c r="P71" s="57">
        <v>42724</v>
      </c>
      <c r="Q71" s="24"/>
      <c r="R71" s="25">
        <v>12723.7</v>
      </c>
      <c r="S71" s="26"/>
      <c r="T71" s="26"/>
      <c r="U71" s="93"/>
      <c r="V71" s="8">
        <f t="shared" si="6"/>
        <v>12723.7</v>
      </c>
      <c r="W71" s="8">
        <f t="shared" si="7"/>
        <v>12723.7</v>
      </c>
      <c r="X71" s="9">
        <f t="shared" si="8"/>
        <v>0</v>
      </c>
    </row>
    <row r="72" spans="1:24" s="50" customFormat="1" x14ac:dyDescent="0.25">
      <c r="A72" s="27">
        <f t="shared" si="4"/>
        <v>65</v>
      </c>
      <c r="B72" s="18" t="s">
        <v>87</v>
      </c>
      <c r="C72" s="129" t="s">
        <v>88</v>
      </c>
      <c r="D72" s="130"/>
      <c r="E72" s="129" t="s">
        <v>190</v>
      </c>
      <c r="F72" s="132"/>
      <c r="G72" s="120">
        <v>90860</v>
      </c>
      <c r="H72" s="123"/>
      <c r="I72" s="34"/>
      <c r="J72" s="34"/>
      <c r="K72" s="34"/>
      <c r="L72" s="34"/>
      <c r="M72" s="34"/>
      <c r="N72" s="34">
        <f t="shared" ref="N72:N103" si="9">+G72+I72+J72+K72+L72+M72</f>
        <v>90860</v>
      </c>
      <c r="O72" s="92">
        <v>41971</v>
      </c>
      <c r="P72" s="57">
        <v>41971</v>
      </c>
      <c r="Q72" s="24"/>
      <c r="R72" s="24"/>
      <c r="S72" s="26"/>
      <c r="T72" s="30">
        <v>90860</v>
      </c>
      <c r="U72" s="94" t="s">
        <v>248</v>
      </c>
      <c r="V72" s="8">
        <f t="shared" ref="V72:V103" si="10">+G72</f>
        <v>90860</v>
      </c>
      <c r="W72" s="8">
        <f t="shared" ref="W72:W103" si="11">+Q72+R72+S72+T72</f>
        <v>90860</v>
      </c>
      <c r="X72" s="9">
        <f t="shared" ref="X72:X103" si="12">+V72-W72</f>
        <v>0</v>
      </c>
    </row>
    <row r="73" spans="1:24" s="50" customFormat="1" x14ac:dyDescent="0.25">
      <c r="A73" s="27">
        <f t="shared" ref="A73:A128" si="13">+A72+1</f>
        <v>66</v>
      </c>
      <c r="B73" s="18" t="s">
        <v>91</v>
      </c>
      <c r="C73" s="129" t="s">
        <v>90</v>
      </c>
      <c r="D73" s="130"/>
      <c r="E73" s="129" t="s">
        <v>92</v>
      </c>
      <c r="F73" s="132"/>
      <c r="G73" s="120">
        <v>31915.24</v>
      </c>
      <c r="H73" s="121"/>
      <c r="I73" s="21">
        <v>1483.06</v>
      </c>
      <c r="J73" s="21"/>
      <c r="K73" s="21"/>
      <c r="L73" s="21">
        <v>1601.7</v>
      </c>
      <c r="M73" s="21"/>
      <c r="N73" s="21">
        <f t="shared" si="9"/>
        <v>35000</v>
      </c>
      <c r="O73" s="22">
        <v>42757</v>
      </c>
      <c r="P73" s="23">
        <v>42727</v>
      </c>
      <c r="Q73" s="24"/>
      <c r="R73" s="25">
        <v>31915.24</v>
      </c>
      <c r="S73" s="26"/>
      <c r="T73" s="26"/>
      <c r="U73" s="93"/>
      <c r="V73" s="8">
        <f t="shared" si="10"/>
        <v>31915.24</v>
      </c>
      <c r="W73" s="8">
        <f t="shared" si="11"/>
        <v>31915.24</v>
      </c>
      <c r="X73" s="9">
        <f t="shared" si="12"/>
        <v>0</v>
      </c>
    </row>
    <row r="74" spans="1:24" s="50" customFormat="1" x14ac:dyDescent="0.25">
      <c r="A74" s="27">
        <f t="shared" si="13"/>
        <v>67</v>
      </c>
      <c r="B74" s="18" t="s">
        <v>249</v>
      </c>
      <c r="C74" s="19" t="s">
        <v>250</v>
      </c>
      <c r="D74" s="20"/>
      <c r="E74" s="150" t="s">
        <v>251</v>
      </c>
      <c r="F74" s="151"/>
      <c r="G74" s="155">
        <v>209240.03</v>
      </c>
      <c r="H74" s="156"/>
      <c r="I74" s="58">
        <v>9723.0499999999993</v>
      </c>
      <c r="J74" s="58"/>
      <c r="K74" s="58"/>
      <c r="L74" s="58">
        <v>10500.9</v>
      </c>
      <c r="M74" s="58"/>
      <c r="N74" s="21">
        <f t="shared" si="9"/>
        <v>229463.97999999998</v>
      </c>
      <c r="O74" s="22" t="s">
        <v>252</v>
      </c>
      <c r="P74" s="112" t="s">
        <v>252</v>
      </c>
      <c r="Q74" s="113">
        <v>209240.03</v>
      </c>
      <c r="R74" s="25"/>
      <c r="S74" s="26"/>
      <c r="T74" s="26"/>
      <c r="U74" s="93"/>
      <c r="V74" s="8">
        <f t="shared" si="10"/>
        <v>209240.03</v>
      </c>
      <c r="W74" s="8">
        <f t="shared" si="11"/>
        <v>209240.03</v>
      </c>
      <c r="X74" s="9">
        <f t="shared" si="12"/>
        <v>0</v>
      </c>
    </row>
    <row r="75" spans="1:24" s="50" customFormat="1" x14ac:dyDescent="0.25">
      <c r="A75" s="27">
        <f t="shared" si="13"/>
        <v>68</v>
      </c>
      <c r="B75" s="18" t="s">
        <v>197</v>
      </c>
      <c r="C75" s="129" t="s">
        <v>93</v>
      </c>
      <c r="D75" s="130"/>
      <c r="E75" s="129" t="s">
        <v>198</v>
      </c>
      <c r="F75" s="132"/>
      <c r="G75" s="120">
        <v>16462.8</v>
      </c>
      <c r="H75" s="121"/>
      <c r="I75" s="33">
        <v>765</v>
      </c>
      <c r="J75" s="33"/>
      <c r="K75" s="33"/>
      <c r="L75" s="33">
        <v>826.2</v>
      </c>
      <c r="M75" s="33"/>
      <c r="N75" s="33">
        <f t="shared" si="9"/>
        <v>18054</v>
      </c>
      <c r="O75" s="53">
        <v>41862</v>
      </c>
      <c r="P75" s="52">
        <v>41892</v>
      </c>
      <c r="Q75" s="24"/>
      <c r="R75" s="24"/>
      <c r="S75" s="26"/>
      <c r="T75" s="30">
        <v>16462.8</v>
      </c>
      <c r="U75" s="94"/>
      <c r="V75" s="8">
        <f t="shared" si="10"/>
        <v>16462.8</v>
      </c>
      <c r="W75" s="8">
        <f t="shared" si="11"/>
        <v>16462.8</v>
      </c>
      <c r="X75" s="9">
        <f t="shared" si="12"/>
        <v>0</v>
      </c>
    </row>
    <row r="76" spans="1:24" s="50" customFormat="1" x14ac:dyDescent="0.25">
      <c r="A76" s="27">
        <f t="shared" si="13"/>
        <v>69</v>
      </c>
      <c r="B76" s="18" t="s">
        <v>94</v>
      </c>
      <c r="C76" s="129" t="s">
        <v>95</v>
      </c>
      <c r="D76" s="130"/>
      <c r="E76" s="127" t="s">
        <v>178</v>
      </c>
      <c r="F76" s="135"/>
      <c r="G76" s="120">
        <v>54480.12</v>
      </c>
      <c r="H76" s="123"/>
      <c r="I76" s="34">
        <v>2410.63</v>
      </c>
      <c r="J76" s="34"/>
      <c r="K76" s="34"/>
      <c r="L76" s="34"/>
      <c r="M76" s="34"/>
      <c r="N76" s="34">
        <f t="shared" si="9"/>
        <v>56890.75</v>
      </c>
      <c r="O76" s="51">
        <v>42827</v>
      </c>
      <c r="P76" s="29">
        <v>42856</v>
      </c>
      <c r="Q76" s="25">
        <v>54480.12</v>
      </c>
      <c r="R76" s="24"/>
      <c r="S76" s="26"/>
      <c r="T76" s="26"/>
      <c r="U76" s="93"/>
      <c r="V76" s="8">
        <f t="shared" si="10"/>
        <v>54480.12</v>
      </c>
      <c r="W76" s="8">
        <f t="shared" si="11"/>
        <v>54480.12</v>
      </c>
      <c r="X76" s="9">
        <f t="shared" si="12"/>
        <v>0</v>
      </c>
    </row>
    <row r="77" spans="1:24" s="50" customFormat="1" x14ac:dyDescent="0.25">
      <c r="A77" s="27">
        <f t="shared" si="13"/>
        <v>70</v>
      </c>
      <c r="B77" s="18" t="s">
        <v>96</v>
      </c>
      <c r="C77" s="129" t="s">
        <v>95</v>
      </c>
      <c r="D77" s="130"/>
      <c r="E77" s="129" t="s">
        <v>211</v>
      </c>
      <c r="F77" s="132"/>
      <c r="G77" s="120">
        <v>5226.25</v>
      </c>
      <c r="H77" s="123"/>
      <c r="I77" s="34">
        <v>231.25</v>
      </c>
      <c r="J77" s="34"/>
      <c r="K77" s="34"/>
      <c r="L77" s="34"/>
      <c r="M77" s="34"/>
      <c r="N77" s="34">
        <f t="shared" si="9"/>
        <v>5457.5</v>
      </c>
      <c r="O77" s="51">
        <v>42827</v>
      </c>
      <c r="P77" s="29">
        <v>42856</v>
      </c>
      <c r="Q77" s="25">
        <v>5226.25</v>
      </c>
      <c r="R77" s="24"/>
      <c r="S77" s="26"/>
      <c r="T77" s="26"/>
      <c r="U77" s="93"/>
      <c r="V77" s="8">
        <f t="shared" si="10"/>
        <v>5226.25</v>
      </c>
      <c r="W77" s="8">
        <f t="shared" si="11"/>
        <v>5226.25</v>
      </c>
      <c r="X77" s="9">
        <f t="shared" si="12"/>
        <v>0</v>
      </c>
    </row>
    <row r="78" spans="1:24" s="50" customFormat="1" ht="33.75" x14ac:dyDescent="0.25">
      <c r="A78" s="27">
        <f t="shared" si="13"/>
        <v>71</v>
      </c>
      <c r="B78" s="18" t="s">
        <v>97</v>
      </c>
      <c r="C78" s="127" t="s">
        <v>182</v>
      </c>
      <c r="D78" s="128"/>
      <c r="E78" s="127" t="s">
        <v>209</v>
      </c>
      <c r="F78" s="135"/>
      <c r="G78" s="120">
        <v>51992.32</v>
      </c>
      <c r="H78" s="121"/>
      <c r="I78" s="21">
        <v>2416</v>
      </c>
      <c r="J78" s="21"/>
      <c r="K78" s="21"/>
      <c r="L78" s="21">
        <v>2609.2800000000002</v>
      </c>
      <c r="M78" s="21"/>
      <c r="N78" s="21">
        <f t="shared" si="9"/>
        <v>57017.599999999999</v>
      </c>
      <c r="O78" s="22">
        <v>42750</v>
      </c>
      <c r="P78" s="23">
        <v>42720</v>
      </c>
      <c r="Q78" s="24"/>
      <c r="R78" s="25">
        <v>51992.32</v>
      </c>
      <c r="S78" s="26"/>
      <c r="T78" s="26"/>
      <c r="U78" s="93" t="s">
        <v>210</v>
      </c>
      <c r="V78" s="8">
        <f t="shared" si="10"/>
        <v>51992.32</v>
      </c>
      <c r="W78" s="8">
        <f t="shared" si="11"/>
        <v>51992.32</v>
      </c>
      <c r="X78" s="9">
        <f t="shared" si="12"/>
        <v>0</v>
      </c>
    </row>
    <row r="79" spans="1:24" s="50" customFormat="1" x14ac:dyDescent="0.25">
      <c r="A79" s="27">
        <f t="shared" si="13"/>
        <v>72</v>
      </c>
      <c r="B79" s="18" t="s">
        <v>99</v>
      </c>
      <c r="C79" s="129" t="s">
        <v>98</v>
      </c>
      <c r="D79" s="130"/>
      <c r="E79" s="129" t="s">
        <v>100</v>
      </c>
      <c r="F79" s="132"/>
      <c r="G79" s="120">
        <v>31915.24</v>
      </c>
      <c r="H79" s="123"/>
      <c r="I79" s="34">
        <v>1483.06</v>
      </c>
      <c r="J79" s="34"/>
      <c r="K79" s="34"/>
      <c r="L79" s="34">
        <v>1601.7</v>
      </c>
      <c r="M79" s="34"/>
      <c r="N79" s="34">
        <f t="shared" si="9"/>
        <v>35000</v>
      </c>
      <c r="O79" s="98">
        <v>43010</v>
      </c>
      <c r="P79" s="56">
        <v>43040</v>
      </c>
      <c r="Q79" s="25">
        <v>31915.24</v>
      </c>
      <c r="R79" s="24"/>
      <c r="S79" s="26"/>
      <c r="T79" s="26"/>
      <c r="U79" s="93"/>
      <c r="V79" s="8">
        <f t="shared" si="10"/>
        <v>31915.24</v>
      </c>
      <c r="W79" s="8">
        <f t="shared" si="11"/>
        <v>31915.24</v>
      </c>
      <c r="X79" s="9">
        <f t="shared" si="12"/>
        <v>0</v>
      </c>
    </row>
    <row r="80" spans="1:24" s="50" customFormat="1" ht="33.75" x14ac:dyDescent="0.25">
      <c r="A80" s="27">
        <f t="shared" si="13"/>
        <v>73</v>
      </c>
      <c r="B80" s="18" t="s">
        <v>101</v>
      </c>
      <c r="C80" s="129" t="s">
        <v>102</v>
      </c>
      <c r="D80" s="130"/>
      <c r="E80" s="129" t="s">
        <v>188</v>
      </c>
      <c r="F80" s="132"/>
      <c r="G80" s="120">
        <v>12216.7</v>
      </c>
      <c r="H80" s="123"/>
      <c r="I80" s="34">
        <v>550.29999999999995</v>
      </c>
      <c r="J80" s="34"/>
      <c r="K80" s="34"/>
      <c r="L80" s="34"/>
      <c r="M80" s="34"/>
      <c r="N80" s="34">
        <f t="shared" si="9"/>
        <v>12767</v>
      </c>
      <c r="O80" s="55">
        <v>41305</v>
      </c>
      <c r="P80" s="29">
        <v>41275</v>
      </c>
      <c r="Q80" s="24"/>
      <c r="R80" s="24"/>
      <c r="S80" s="26"/>
      <c r="T80" s="30">
        <v>12216.7</v>
      </c>
      <c r="U80" s="94" t="s">
        <v>247</v>
      </c>
      <c r="V80" s="8">
        <f t="shared" si="10"/>
        <v>12216.7</v>
      </c>
      <c r="W80" s="8">
        <f t="shared" si="11"/>
        <v>12216.7</v>
      </c>
      <c r="X80" s="9">
        <f t="shared" si="12"/>
        <v>0</v>
      </c>
    </row>
    <row r="81" spans="1:24" s="50" customFormat="1" ht="33.75" x14ac:dyDescent="0.25">
      <c r="A81" s="27">
        <f t="shared" si="13"/>
        <v>74</v>
      </c>
      <c r="B81" s="18" t="s">
        <v>73</v>
      </c>
      <c r="C81" s="129" t="s">
        <v>102</v>
      </c>
      <c r="D81" s="130"/>
      <c r="E81" s="129" t="s">
        <v>216</v>
      </c>
      <c r="F81" s="132"/>
      <c r="G81" s="120">
        <v>10261.950000000001</v>
      </c>
      <c r="H81" s="121"/>
      <c r="I81" s="36">
        <v>462.25</v>
      </c>
      <c r="J81" s="36"/>
      <c r="K81" s="36"/>
      <c r="L81" s="36"/>
      <c r="M81" s="36"/>
      <c r="N81" s="36">
        <f t="shared" si="9"/>
        <v>10724.2</v>
      </c>
      <c r="O81" s="22">
        <v>41305</v>
      </c>
      <c r="P81" s="29">
        <v>41275</v>
      </c>
      <c r="Q81" s="24"/>
      <c r="R81" s="24"/>
      <c r="S81" s="26"/>
      <c r="T81" s="30">
        <v>10261.950000000001</v>
      </c>
      <c r="U81" s="94" t="s">
        <v>247</v>
      </c>
      <c r="V81" s="8">
        <f t="shared" si="10"/>
        <v>10261.950000000001</v>
      </c>
      <c r="W81" s="8">
        <f t="shared" si="11"/>
        <v>10261.950000000001</v>
      </c>
      <c r="X81" s="9">
        <f t="shared" si="12"/>
        <v>0</v>
      </c>
    </row>
    <row r="82" spans="1:24" s="50" customFormat="1" ht="33.75" x14ac:dyDescent="0.25">
      <c r="A82" s="27">
        <f t="shared" si="13"/>
        <v>75</v>
      </c>
      <c r="B82" s="18" t="s">
        <v>103</v>
      </c>
      <c r="C82" s="129" t="s">
        <v>102</v>
      </c>
      <c r="D82" s="130"/>
      <c r="E82" s="129" t="s">
        <v>215</v>
      </c>
      <c r="F82" s="132"/>
      <c r="G82" s="120">
        <v>3397</v>
      </c>
      <c r="H82" s="121"/>
      <c r="I82" s="21">
        <v>153</v>
      </c>
      <c r="J82" s="21"/>
      <c r="K82" s="21"/>
      <c r="L82" s="21"/>
      <c r="M82" s="21"/>
      <c r="N82" s="21">
        <f t="shared" si="9"/>
        <v>3550</v>
      </c>
      <c r="O82" s="22">
        <v>41305</v>
      </c>
      <c r="P82" s="29">
        <v>41275</v>
      </c>
      <c r="Q82" s="24"/>
      <c r="R82" s="24"/>
      <c r="S82" s="26"/>
      <c r="T82" s="30">
        <v>3397</v>
      </c>
      <c r="U82" s="94" t="s">
        <v>247</v>
      </c>
      <c r="V82" s="8">
        <f t="shared" si="10"/>
        <v>3397</v>
      </c>
      <c r="W82" s="8">
        <f t="shared" si="11"/>
        <v>3397</v>
      </c>
      <c r="X82" s="9">
        <f t="shared" si="12"/>
        <v>0</v>
      </c>
    </row>
    <row r="83" spans="1:24" s="50" customFormat="1" x14ac:dyDescent="0.25">
      <c r="A83" s="27">
        <f t="shared" si="13"/>
        <v>76</v>
      </c>
      <c r="B83" s="18" t="s">
        <v>107</v>
      </c>
      <c r="C83" s="129" t="s">
        <v>104</v>
      </c>
      <c r="D83" s="130"/>
      <c r="E83" s="129" t="s">
        <v>108</v>
      </c>
      <c r="F83" s="132"/>
      <c r="G83" s="120">
        <v>26694.91</v>
      </c>
      <c r="H83" s="121"/>
      <c r="I83" s="21"/>
      <c r="J83" s="21">
        <v>2966.1</v>
      </c>
      <c r="K83" s="21"/>
      <c r="L83" s="21">
        <v>5338.99</v>
      </c>
      <c r="M83" s="21"/>
      <c r="N83" s="21">
        <f t="shared" si="9"/>
        <v>35000</v>
      </c>
      <c r="O83" s="22">
        <v>42788</v>
      </c>
      <c r="P83" s="32">
        <v>42758</v>
      </c>
      <c r="Q83" s="25">
        <v>26694.91</v>
      </c>
      <c r="R83" s="24"/>
      <c r="S83" s="26"/>
      <c r="T83" s="26"/>
      <c r="U83" s="93"/>
      <c r="V83" s="8">
        <f t="shared" si="10"/>
        <v>26694.91</v>
      </c>
      <c r="W83" s="8">
        <f t="shared" si="11"/>
        <v>26694.91</v>
      </c>
      <c r="X83" s="9">
        <f t="shared" si="12"/>
        <v>0</v>
      </c>
    </row>
    <row r="84" spans="1:24" s="50" customFormat="1" x14ac:dyDescent="0.25">
      <c r="A84" s="27">
        <f t="shared" si="13"/>
        <v>77</v>
      </c>
      <c r="B84" s="18" t="s">
        <v>109</v>
      </c>
      <c r="C84" s="129" t="s">
        <v>110</v>
      </c>
      <c r="D84" s="130"/>
      <c r="E84" s="129" t="s">
        <v>214</v>
      </c>
      <c r="F84" s="132"/>
      <c r="G84" s="120">
        <v>42792.75</v>
      </c>
      <c r="H84" s="121"/>
      <c r="I84" s="21">
        <v>2252.25</v>
      </c>
      <c r="J84" s="21"/>
      <c r="K84" s="21"/>
      <c r="L84" s="21"/>
      <c r="M84" s="21"/>
      <c r="N84" s="21">
        <f t="shared" si="9"/>
        <v>45045</v>
      </c>
      <c r="O84" s="22">
        <v>42764</v>
      </c>
      <c r="P84" s="23">
        <v>42734</v>
      </c>
      <c r="Q84" s="24"/>
      <c r="R84" s="25">
        <v>42792.75</v>
      </c>
      <c r="S84" s="26"/>
      <c r="T84" s="26"/>
      <c r="U84" s="93"/>
      <c r="V84" s="8">
        <f t="shared" si="10"/>
        <v>42792.75</v>
      </c>
      <c r="W84" s="8">
        <f t="shared" si="11"/>
        <v>42792.75</v>
      </c>
      <c r="X84" s="9">
        <f t="shared" si="12"/>
        <v>0</v>
      </c>
    </row>
    <row r="85" spans="1:24" s="50" customFormat="1" x14ac:dyDescent="0.25">
      <c r="A85" s="27">
        <f t="shared" si="13"/>
        <v>78</v>
      </c>
      <c r="B85" s="18" t="s">
        <v>105</v>
      </c>
      <c r="C85" s="129" t="s">
        <v>111</v>
      </c>
      <c r="D85" s="130"/>
      <c r="E85" s="129" t="s">
        <v>217</v>
      </c>
      <c r="F85" s="132"/>
      <c r="G85" s="120">
        <v>122332.05</v>
      </c>
      <c r="H85" s="121"/>
      <c r="I85" s="21">
        <v>5412.93</v>
      </c>
      <c r="J85" s="21"/>
      <c r="K85" s="21"/>
      <c r="L85" s="21"/>
      <c r="M85" s="21"/>
      <c r="N85" s="21">
        <f t="shared" si="9"/>
        <v>127744.98000000001</v>
      </c>
      <c r="O85" s="28">
        <v>42768</v>
      </c>
      <c r="P85" s="29">
        <v>42795</v>
      </c>
      <c r="Q85" s="25">
        <v>122332.05</v>
      </c>
      <c r="R85" s="24"/>
      <c r="S85" s="26"/>
      <c r="T85" s="26"/>
      <c r="U85" s="93"/>
      <c r="V85" s="8">
        <f t="shared" si="10"/>
        <v>122332.05</v>
      </c>
      <c r="W85" s="8">
        <f t="shared" si="11"/>
        <v>122332.05</v>
      </c>
      <c r="X85" s="9">
        <f t="shared" si="12"/>
        <v>0</v>
      </c>
    </row>
    <row r="86" spans="1:24" s="50" customFormat="1" x14ac:dyDescent="0.25">
      <c r="A86" s="27">
        <f t="shared" si="13"/>
        <v>79</v>
      </c>
      <c r="B86" s="18" t="s">
        <v>107</v>
      </c>
      <c r="C86" s="129" t="s">
        <v>111</v>
      </c>
      <c r="D86" s="130"/>
      <c r="E86" s="127" t="s">
        <v>219</v>
      </c>
      <c r="F86" s="135"/>
      <c r="G86" s="120">
        <v>25315.5</v>
      </c>
      <c r="H86" s="121"/>
      <c r="I86" s="21">
        <v>1120.1600000000001</v>
      </c>
      <c r="J86" s="21"/>
      <c r="K86" s="21"/>
      <c r="L86" s="21"/>
      <c r="M86" s="21"/>
      <c r="N86" s="21">
        <f t="shared" si="9"/>
        <v>26435.66</v>
      </c>
      <c r="O86" s="54">
        <v>43041</v>
      </c>
      <c r="P86" s="56">
        <v>43070</v>
      </c>
      <c r="Q86" s="25">
        <v>25315.5</v>
      </c>
      <c r="R86" s="24"/>
      <c r="S86" s="26"/>
      <c r="T86" s="26"/>
      <c r="U86" s="93"/>
      <c r="V86" s="8">
        <f t="shared" si="10"/>
        <v>25315.5</v>
      </c>
      <c r="W86" s="8">
        <f t="shared" si="11"/>
        <v>25315.5</v>
      </c>
      <c r="X86" s="9">
        <f t="shared" si="12"/>
        <v>0</v>
      </c>
    </row>
    <row r="87" spans="1:24" s="50" customFormat="1" x14ac:dyDescent="0.25">
      <c r="A87" s="27">
        <f t="shared" si="13"/>
        <v>80</v>
      </c>
      <c r="B87" s="18" t="s">
        <v>112</v>
      </c>
      <c r="C87" s="129" t="s">
        <v>111</v>
      </c>
      <c r="D87" s="130"/>
      <c r="E87" s="129" t="s">
        <v>218</v>
      </c>
      <c r="F87" s="132"/>
      <c r="G87" s="120">
        <v>37706.980000000003</v>
      </c>
      <c r="H87" s="121"/>
      <c r="I87" s="21">
        <v>1668.46</v>
      </c>
      <c r="J87" s="21"/>
      <c r="K87" s="21"/>
      <c r="L87" s="21"/>
      <c r="M87" s="21"/>
      <c r="N87" s="21">
        <f t="shared" si="9"/>
        <v>39375.440000000002</v>
      </c>
      <c r="O87" s="54">
        <v>43041</v>
      </c>
      <c r="P87" s="56">
        <v>43070</v>
      </c>
      <c r="Q87" s="25">
        <v>37706.980000000003</v>
      </c>
      <c r="R87" s="24"/>
      <c r="S87" s="26"/>
      <c r="T87" s="26"/>
      <c r="U87" s="93"/>
      <c r="V87" s="8">
        <f t="shared" si="10"/>
        <v>37706.980000000003</v>
      </c>
      <c r="W87" s="8">
        <f t="shared" si="11"/>
        <v>37706.980000000003</v>
      </c>
      <c r="X87" s="9">
        <f t="shared" si="12"/>
        <v>0</v>
      </c>
    </row>
    <row r="88" spans="1:24" s="50" customFormat="1" x14ac:dyDescent="0.25">
      <c r="A88" s="27">
        <f t="shared" si="13"/>
        <v>81</v>
      </c>
      <c r="B88" s="18" t="s">
        <v>89</v>
      </c>
      <c r="C88" s="129" t="s">
        <v>113</v>
      </c>
      <c r="D88" s="130"/>
      <c r="E88" s="129" t="s">
        <v>106</v>
      </c>
      <c r="F88" s="132"/>
      <c r="G88" s="120">
        <v>31915.24</v>
      </c>
      <c r="H88" s="121"/>
      <c r="I88" s="21">
        <v>1483.06</v>
      </c>
      <c r="J88" s="21"/>
      <c r="K88" s="21"/>
      <c r="L88" s="21">
        <v>1601.7</v>
      </c>
      <c r="M88" s="21"/>
      <c r="N88" s="21">
        <f t="shared" si="9"/>
        <v>35000</v>
      </c>
      <c r="O88" s="22">
        <v>42764</v>
      </c>
      <c r="P88" s="23">
        <v>42734</v>
      </c>
      <c r="Q88" s="24"/>
      <c r="R88" s="25">
        <v>31915.24</v>
      </c>
      <c r="S88" s="26"/>
      <c r="T88" s="26"/>
      <c r="U88" s="93"/>
      <c r="V88" s="8">
        <f t="shared" si="10"/>
        <v>31915.24</v>
      </c>
      <c r="W88" s="8">
        <f t="shared" si="11"/>
        <v>31915.24</v>
      </c>
      <c r="X88" s="9">
        <f t="shared" si="12"/>
        <v>0</v>
      </c>
    </row>
    <row r="89" spans="1:24" s="50" customFormat="1" x14ac:dyDescent="0.25">
      <c r="A89" s="27">
        <f t="shared" si="13"/>
        <v>82</v>
      </c>
      <c r="B89" s="18" t="s">
        <v>114</v>
      </c>
      <c r="C89" s="129" t="s">
        <v>113</v>
      </c>
      <c r="D89" s="130"/>
      <c r="E89" s="129" t="s">
        <v>100</v>
      </c>
      <c r="F89" s="132"/>
      <c r="G89" s="120">
        <v>31915.24</v>
      </c>
      <c r="H89" s="121"/>
      <c r="I89" s="21">
        <v>1483.06</v>
      </c>
      <c r="J89" s="21"/>
      <c r="K89" s="21"/>
      <c r="L89" s="21">
        <v>1601.7</v>
      </c>
      <c r="M89" s="21"/>
      <c r="N89" s="21">
        <f t="shared" si="9"/>
        <v>35000</v>
      </c>
      <c r="O89" s="22">
        <v>42781</v>
      </c>
      <c r="P89" s="32">
        <v>42751</v>
      </c>
      <c r="Q89" s="25">
        <v>31915.24</v>
      </c>
      <c r="R89" s="24"/>
      <c r="S89" s="26"/>
      <c r="T89" s="26"/>
      <c r="U89" s="93"/>
      <c r="V89" s="8">
        <f t="shared" si="10"/>
        <v>31915.24</v>
      </c>
      <c r="W89" s="8">
        <f t="shared" si="11"/>
        <v>31915.24</v>
      </c>
      <c r="X89" s="9">
        <f t="shared" si="12"/>
        <v>0</v>
      </c>
    </row>
    <row r="90" spans="1:24" s="50" customFormat="1" ht="26.25" customHeight="1" x14ac:dyDescent="0.25">
      <c r="A90" s="27">
        <f t="shared" si="13"/>
        <v>83</v>
      </c>
      <c r="B90" s="18" t="s">
        <v>115</v>
      </c>
      <c r="C90" s="127" t="s">
        <v>183</v>
      </c>
      <c r="D90" s="128"/>
      <c r="E90" s="129" t="s">
        <v>220</v>
      </c>
      <c r="F90" s="130"/>
      <c r="G90" s="131">
        <v>31915.24</v>
      </c>
      <c r="H90" s="131"/>
      <c r="I90" s="34">
        <v>1483.06</v>
      </c>
      <c r="J90" s="34"/>
      <c r="K90" s="34"/>
      <c r="L90" s="34">
        <v>1601.7</v>
      </c>
      <c r="M90" s="34"/>
      <c r="N90" s="34">
        <f t="shared" si="9"/>
        <v>35000</v>
      </c>
      <c r="O90" s="35">
        <v>42783</v>
      </c>
      <c r="P90" s="32">
        <v>42753</v>
      </c>
      <c r="Q90" s="25">
        <v>31915.24</v>
      </c>
      <c r="R90" s="24"/>
      <c r="S90" s="26"/>
      <c r="T90" s="26"/>
      <c r="U90" s="93"/>
      <c r="V90" s="8">
        <f t="shared" si="10"/>
        <v>31915.24</v>
      </c>
      <c r="W90" s="8">
        <f t="shared" si="11"/>
        <v>31915.24</v>
      </c>
      <c r="X90" s="9">
        <f t="shared" si="12"/>
        <v>0</v>
      </c>
    </row>
    <row r="91" spans="1:24" s="50" customFormat="1" ht="22.5" x14ac:dyDescent="0.25">
      <c r="A91" s="27">
        <f t="shared" si="13"/>
        <v>84</v>
      </c>
      <c r="B91" s="18" t="s">
        <v>116</v>
      </c>
      <c r="C91" s="129" t="s">
        <v>117</v>
      </c>
      <c r="D91" s="130"/>
      <c r="E91" s="129" t="s">
        <v>193</v>
      </c>
      <c r="F91" s="130"/>
      <c r="G91" s="145">
        <v>8150.95</v>
      </c>
      <c r="H91" s="145"/>
      <c r="I91" s="60">
        <v>407.54</v>
      </c>
      <c r="J91" s="60"/>
      <c r="K91" s="60"/>
      <c r="L91" s="60"/>
      <c r="M91" s="60"/>
      <c r="N91" s="34">
        <f t="shared" si="9"/>
        <v>8558.49</v>
      </c>
      <c r="O91" s="61">
        <v>41132</v>
      </c>
      <c r="P91" s="62">
        <v>41162</v>
      </c>
      <c r="Q91" s="26"/>
      <c r="R91" s="26"/>
      <c r="S91" s="26"/>
      <c r="T91" s="30">
        <v>8150.95</v>
      </c>
      <c r="U91" s="94" t="s">
        <v>246</v>
      </c>
      <c r="V91" s="8">
        <f t="shared" si="10"/>
        <v>8150.95</v>
      </c>
      <c r="W91" s="8">
        <f t="shared" si="11"/>
        <v>8150.95</v>
      </c>
      <c r="X91" s="9">
        <f t="shared" si="12"/>
        <v>0</v>
      </c>
    </row>
    <row r="92" spans="1:24" s="50" customFormat="1" x14ac:dyDescent="0.25">
      <c r="A92" s="27">
        <f t="shared" si="13"/>
        <v>85</v>
      </c>
      <c r="B92" s="18" t="s">
        <v>118</v>
      </c>
      <c r="C92" s="129" t="s">
        <v>221</v>
      </c>
      <c r="D92" s="128"/>
      <c r="E92" s="129" t="s">
        <v>222</v>
      </c>
      <c r="F92" s="132"/>
      <c r="G92" s="140">
        <v>23180</v>
      </c>
      <c r="H92" s="141"/>
      <c r="I92" s="45">
        <v>1220</v>
      </c>
      <c r="J92" s="45"/>
      <c r="K92" s="45"/>
      <c r="L92" s="45"/>
      <c r="M92" s="45"/>
      <c r="N92" s="21">
        <f t="shared" si="9"/>
        <v>24400</v>
      </c>
      <c r="O92" s="70">
        <v>42796</v>
      </c>
      <c r="P92" s="71">
        <v>42826</v>
      </c>
      <c r="Q92" s="30">
        <v>23180</v>
      </c>
      <c r="R92" s="26"/>
      <c r="S92" s="26"/>
      <c r="T92" s="26"/>
      <c r="U92" s="93"/>
      <c r="V92" s="8">
        <f t="shared" si="10"/>
        <v>23180</v>
      </c>
      <c r="W92" s="8">
        <f t="shared" si="11"/>
        <v>23180</v>
      </c>
      <c r="X92" s="9">
        <f t="shared" si="12"/>
        <v>0</v>
      </c>
    </row>
    <row r="93" spans="1:24" s="50" customFormat="1" x14ac:dyDescent="0.25">
      <c r="A93" s="27">
        <f t="shared" si="13"/>
        <v>86</v>
      </c>
      <c r="B93" s="18" t="s">
        <v>119</v>
      </c>
      <c r="C93" s="129" t="s">
        <v>120</v>
      </c>
      <c r="D93" s="130"/>
      <c r="E93" s="129" t="s">
        <v>232</v>
      </c>
      <c r="F93" s="132"/>
      <c r="G93" s="140">
        <v>62037</v>
      </c>
      <c r="H93" s="141"/>
      <c r="I93" s="45">
        <v>2745</v>
      </c>
      <c r="J93" s="45"/>
      <c r="K93" s="45"/>
      <c r="L93" s="45"/>
      <c r="M93" s="45"/>
      <c r="N93" s="21">
        <f t="shared" si="9"/>
        <v>64782</v>
      </c>
      <c r="O93" s="68">
        <v>42761</v>
      </c>
      <c r="P93" s="67">
        <v>42731</v>
      </c>
      <c r="Q93" s="26"/>
      <c r="R93" s="30">
        <v>62037</v>
      </c>
      <c r="S93" s="26"/>
      <c r="T93" s="26"/>
      <c r="U93" s="93"/>
      <c r="V93" s="8">
        <f t="shared" si="10"/>
        <v>62037</v>
      </c>
      <c r="W93" s="8">
        <f t="shared" si="11"/>
        <v>62037</v>
      </c>
      <c r="X93" s="9">
        <f t="shared" si="12"/>
        <v>0</v>
      </c>
    </row>
    <row r="94" spans="1:24" s="50" customFormat="1" ht="22.5" x14ac:dyDescent="0.25">
      <c r="A94" s="27">
        <f t="shared" si="13"/>
        <v>87</v>
      </c>
      <c r="B94" s="18" t="s">
        <v>269</v>
      </c>
      <c r="C94" s="19" t="s">
        <v>270</v>
      </c>
      <c r="D94" s="20"/>
      <c r="E94" s="150" t="s">
        <v>271</v>
      </c>
      <c r="F94" s="151"/>
      <c r="G94" s="153">
        <v>4327.21</v>
      </c>
      <c r="H94" s="154"/>
      <c r="I94" s="65">
        <v>191.46</v>
      </c>
      <c r="J94" s="65"/>
      <c r="K94" s="65"/>
      <c r="L94" s="65"/>
      <c r="M94" s="65"/>
      <c r="N94" s="21">
        <f t="shared" si="9"/>
        <v>4518.67</v>
      </c>
      <c r="O94" s="68">
        <v>42857</v>
      </c>
      <c r="P94" s="67">
        <v>42856</v>
      </c>
      <c r="Q94" s="26">
        <v>4327.21</v>
      </c>
      <c r="R94" s="30"/>
      <c r="S94" s="26"/>
      <c r="T94" s="26"/>
      <c r="U94" s="93"/>
      <c r="V94" s="8">
        <f t="shared" si="10"/>
        <v>4327.21</v>
      </c>
      <c r="W94" s="8">
        <f t="shared" si="11"/>
        <v>4327.21</v>
      </c>
      <c r="X94" s="9">
        <f t="shared" si="12"/>
        <v>0</v>
      </c>
    </row>
    <row r="95" spans="1:24" s="50" customFormat="1" x14ac:dyDescent="0.25">
      <c r="A95" s="27">
        <f t="shared" si="13"/>
        <v>88</v>
      </c>
      <c r="B95" s="18" t="s">
        <v>121</v>
      </c>
      <c r="C95" s="129" t="s">
        <v>122</v>
      </c>
      <c r="D95" s="130"/>
      <c r="E95" s="129" t="s">
        <v>76</v>
      </c>
      <c r="F95" s="132"/>
      <c r="G95" s="140">
        <v>31915.24</v>
      </c>
      <c r="H95" s="141"/>
      <c r="I95" s="45">
        <v>1483.06</v>
      </c>
      <c r="J95" s="45"/>
      <c r="K95" s="45"/>
      <c r="L95" s="45">
        <v>1601.7</v>
      </c>
      <c r="M95" s="45"/>
      <c r="N95" s="21">
        <f t="shared" si="9"/>
        <v>35000</v>
      </c>
      <c r="O95" s="66">
        <v>42729</v>
      </c>
      <c r="P95" s="67">
        <v>42699</v>
      </c>
      <c r="Q95" s="26"/>
      <c r="R95" s="26"/>
      <c r="S95" s="30">
        <v>31915.24</v>
      </c>
      <c r="T95" s="26"/>
      <c r="U95" s="93"/>
      <c r="V95" s="8">
        <f t="shared" si="10"/>
        <v>31915.24</v>
      </c>
      <c r="W95" s="8">
        <f t="shared" si="11"/>
        <v>31915.24</v>
      </c>
      <c r="X95" s="9">
        <f t="shared" si="12"/>
        <v>0</v>
      </c>
    </row>
    <row r="96" spans="1:24" s="50" customFormat="1" x14ac:dyDescent="0.25">
      <c r="A96" s="27">
        <f t="shared" si="13"/>
        <v>89</v>
      </c>
      <c r="B96" s="18" t="s">
        <v>123</v>
      </c>
      <c r="C96" s="129" t="s">
        <v>122</v>
      </c>
      <c r="D96" s="130"/>
      <c r="E96" s="129" t="s">
        <v>223</v>
      </c>
      <c r="F96" s="132"/>
      <c r="G96" s="146">
        <v>31915.24</v>
      </c>
      <c r="H96" s="147"/>
      <c r="I96" s="72">
        <v>1483.06</v>
      </c>
      <c r="J96" s="72"/>
      <c r="K96" s="72"/>
      <c r="L96" s="72">
        <v>1601.7</v>
      </c>
      <c r="M96" s="72"/>
      <c r="N96" s="33">
        <f t="shared" si="9"/>
        <v>35000</v>
      </c>
      <c r="O96" s="73">
        <v>42759</v>
      </c>
      <c r="P96" s="67">
        <v>42729</v>
      </c>
      <c r="Q96" s="26"/>
      <c r="R96" s="30">
        <v>31915.24</v>
      </c>
      <c r="S96" s="26"/>
      <c r="T96" s="26"/>
      <c r="U96" s="93"/>
      <c r="V96" s="8">
        <f t="shared" si="10"/>
        <v>31915.24</v>
      </c>
      <c r="W96" s="8">
        <f t="shared" si="11"/>
        <v>31915.24</v>
      </c>
      <c r="X96" s="9">
        <f t="shared" si="12"/>
        <v>0</v>
      </c>
    </row>
    <row r="97" spans="1:24" s="50" customFormat="1" x14ac:dyDescent="0.25">
      <c r="A97" s="27">
        <f t="shared" si="13"/>
        <v>90</v>
      </c>
      <c r="B97" s="18" t="s">
        <v>224</v>
      </c>
      <c r="C97" s="129" t="s">
        <v>122</v>
      </c>
      <c r="D97" s="130"/>
      <c r="E97" s="129" t="s">
        <v>225</v>
      </c>
      <c r="F97" s="132"/>
      <c r="G97" s="94">
        <v>31915.24</v>
      </c>
      <c r="H97" s="94"/>
      <c r="I97" s="94">
        <v>1483.06</v>
      </c>
      <c r="J97" s="94"/>
      <c r="K97" s="94"/>
      <c r="L97" s="94">
        <v>1601.7</v>
      </c>
      <c r="M97" s="94"/>
      <c r="N97" s="58">
        <f t="shared" si="9"/>
        <v>35000</v>
      </c>
      <c r="O97" s="100" t="s">
        <v>227</v>
      </c>
      <c r="P97" s="101" t="s">
        <v>226</v>
      </c>
      <c r="Q97" s="30">
        <v>31915.24</v>
      </c>
      <c r="R97" s="30"/>
      <c r="S97" s="26"/>
      <c r="T97" s="26"/>
      <c r="U97" s="93"/>
      <c r="V97" s="8">
        <f t="shared" si="10"/>
        <v>31915.24</v>
      </c>
      <c r="W97" s="8">
        <f t="shared" si="11"/>
        <v>31915.24</v>
      </c>
      <c r="X97" s="9">
        <f t="shared" si="12"/>
        <v>0</v>
      </c>
    </row>
    <row r="98" spans="1:24" s="50" customFormat="1" x14ac:dyDescent="0.25">
      <c r="A98" s="27">
        <f t="shared" si="13"/>
        <v>91</v>
      </c>
      <c r="B98" s="18" t="s">
        <v>124</v>
      </c>
      <c r="C98" s="127" t="s">
        <v>184</v>
      </c>
      <c r="D98" s="128"/>
      <c r="E98" s="129" t="s">
        <v>125</v>
      </c>
      <c r="F98" s="132"/>
      <c r="G98" s="148">
        <v>57203.39</v>
      </c>
      <c r="H98" s="149"/>
      <c r="I98" s="63"/>
      <c r="J98" s="63">
        <v>6355.93</v>
      </c>
      <c r="K98" s="63"/>
      <c r="L98" s="63">
        <v>11440.68</v>
      </c>
      <c r="M98" s="63"/>
      <c r="N98" s="36">
        <f t="shared" si="9"/>
        <v>75000</v>
      </c>
      <c r="O98" s="78">
        <v>42729</v>
      </c>
      <c r="P98" s="67">
        <v>42729</v>
      </c>
      <c r="Q98" s="26"/>
      <c r="R98" s="26"/>
      <c r="S98" s="30">
        <v>57203.39</v>
      </c>
      <c r="T98" s="26"/>
      <c r="U98" s="93"/>
      <c r="V98" s="8">
        <f t="shared" si="10"/>
        <v>57203.39</v>
      </c>
      <c r="W98" s="8">
        <f t="shared" si="11"/>
        <v>57203.39</v>
      </c>
      <c r="X98" s="9">
        <f t="shared" si="12"/>
        <v>0</v>
      </c>
    </row>
    <row r="99" spans="1:24" s="50" customFormat="1" x14ac:dyDescent="0.25">
      <c r="A99" s="27">
        <f t="shared" si="13"/>
        <v>92</v>
      </c>
      <c r="B99" s="18" t="s">
        <v>257</v>
      </c>
      <c r="C99" s="127" t="s">
        <v>184</v>
      </c>
      <c r="D99" s="128"/>
      <c r="E99" s="150" t="s">
        <v>258</v>
      </c>
      <c r="F99" s="151"/>
      <c r="G99" s="153">
        <v>57203.4</v>
      </c>
      <c r="H99" s="154"/>
      <c r="I99" s="63"/>
      <c r="J99" s="63">
        <v>6355.93</v>
      </c>
      <c r="K99" s="63"/>
      <c r="L99" s="63">
        <v>11440.67</v>
      </c>
      <c r="M99" s="63"/>
      <c r="N99" s="36">
        <f t="shared" si="9"/>
        <v>75000</v>
      </c>
      <c r="O99" s="78" t="s">
        <v>260</v>
      </c>
      <c r="P99" s="116" t="s">
        <v>259</v>
      </c>
      <c r="Q99" s="26"/>
      <c r="R99" s="30">
        <v>57203.39</v>
      </c>
      <c r="S99" s="30"/>
      <c r="T99" s="26"/>
      <c r="U99" s="93"/>
      <c r="V99" s="8">
        <f t="shared" si="10"/>
        <v>57203.4</v>
      </c>
      <c r="W99" s="8">
        <f t="shared" si="11"/>
        <v>57203.39</v>
      </c>
      <c r="X99" s="9">
        <f t="shared" si="12"/>
        <v>1.0000000002037268E-2</v>
      </c>
    </row>
    <row r="100" spans="1:24" s="50" customFormat="1" ht="22.5" x14ac:dyDescent="0.25">
      <c r="A100" s="27">
        <f t="shared" si="13"/>
        <v>93</v>
      </c>
      <c r="B100" s="18" t="s">
        <v>126</v>
      </c>
      <c r="C100" s="129" t="s">
        <v>127</v>
      </c>
      <c r="D100" s="130"/>
      <c r="E100" s="129" t="s">
        <v>228</v>
      </c>
      <c r="F100" s="132"/>
      <c r="G100" s="140">
        <v>22600</v>
      </c>
      <c r="H100" s="141"/>
      <c r="I100" s="45">
        <v>1000</v>
      </c>
      <c r="J100" s="45"/>
      <c r="K100" s="45"/>
      <c r="L100" s="45"/>
      <c r="M100" s="45"/>
      <c r="N100" s="21">
        <f t="shared" si="9"/>
        <v>23600</v>
      </c>
      <c r="O100" s="68">
        <v>42092</v>
      </c>
      <c r="P100" s="69">
        <v>42062</v>
      </c>
      <c r="Q100" s="26"/>
      <c r="R100" s="26"/>
      <c r="S100" s="26"/>
      <c r="T100" s="30">
        <v>22600</v>
      </c>
      <c r="U100" s="94" t="s">
        <v>229</v>
      </c>
      <c r="V100" s="8">
        <f t="shared" si="10"/>
        <v>22600</v>
      </c>
      <c r="W100" s="8">
        <f t="shared" si="11"/>
        <v>22600</v>
      </c>
      <c r="X100" s="9">
        <f t="shared" si="12"/>
        <v>0</v>
      </c>
    </row>
    <row r="101" spans="1:24" s="50" customFormat="1" ht="22.5" x14ac:dyDescent="0.25">
      <c r="A101" s="27">
        <f t="shared" si="13"/>
        <v>94</v>
      </c>
      <c r="B101" s="18" t="s">
        <v>128</v>
      </c>
      <c r="C101" s="129" t="s">
        <v>127</v>
      </c>
      <c r="D101" s="130"/>
      <c r="E101" s="129" t="s">
        <v>230</v>
      </c>
      <c r="F101" s="132"/>
      <c r="G101" s="140">
        <v>22600</v>
      </c>
      <c r="H101" s="141"/>
      <c r="I101" s="45">
        <v>1000</v>
      </c>
      <c r="J101" s="45"/>
      <c r="K101" s="45"/>
      <c r="L101" s="45"/>
      <c r="M101" s="45"/>
      <c r="N101" s="21">
        <f t="shared" si="9"/>
        <v>23600</v>
      </c>
      <c r="O101" s="68">
        <v>42138</v>
      </c>
      <c r="P101" s="69">
        <v>42108</v>
      </c>
      <c r="Q101" s="26"/>
      <c r="R101" s="26"/>
      <c r="S101" s="26"/>
      <c r="T101" s="30">
        <v>22600</v>
      </c>
      <c r="U101" s="94" t="s">
        <v>229</v>
      </c>
      <c r="V101" s="8">
        <f t="shared" si="10"/>
        <v>22600</v>
      </c>
      <c r="W101" s="8">
        <f t="shared" si="11"/>
        <v>22600</v>
      </c>
      <c r="X101" s="9">
        <f t="shared" si="12"/>
        <v>0</v>
      </c>
    </row>
    <row r="102" spans="1:24" s="50" customFormat="1" x14ac:dyDescent="0.25">
      <c r="A102" s="27">
        <f t="shared" si="13"/>
        <v>95</v>
      </c>
      <c r="B102" s="18" t="s">
        <v>129</v>
      </c>
      <c r="C102" s="129" t="s">
        <v>127</v>
      </c>
      <c r="D102" s="130"/>
      <c r="E102" s="129" t="s">
        <v>130</v>
      </c>
      <c r="F102" s="132"/>
      <c r="G102" s="146">
        <v>31915.24</v>
      </c>
      <c r="H102" s="147"/>
      <c r="I102" s="72">
        <v>1483.06</v>
      </c>
      <c r="J102" s="72"/>
      <c r="K102" s="72"/>
      <c r="L102" s="72">
        <v>1601.7</v>
      </c>
      <c r="M102" s="72"/>
      <c r="N102" s="33">
        <f t="shared" si="9"/>
        <v>35000</v>
      </c>
      <c r="O102" s="66">
        <v>42704</v>
      </c>
      <c r="P102" s="67">
        <v>42674</v>
      </c>
      <c r="Q102" s="26"/>
      <c r="R102" s="26"/>
      <c r="S102" s="26"/>
      <c r="T102" s="30">
        <v>31915.24</v>
      </c>
      <c r="U102" s="94"/>
      <c r="V102" s="8">
        <f t="shared" si="10"/>
        <v>31915.24</v>
      </c>
      <c r="W102" s="8">
        <f t="shared" si="11"/>
        <v>31915.24</v>
      </c>
      <c r="X102" s="9">
        <f t="shared" si="12"/>
        <v>0</v>
      </c>
    </row>
    <row r="103" spans="1:24" s="50" customFormat="1" x14ac:dyDescent="0.25">
      <c r="A103" s="27">
        <f t="shared" si="13"/>
        <v>96</v>
      </c>
      <c r="B103" s="18" t="s">
        <v>131</v>
      </c>
      <c r="C103" s="129" t="s">
        <v>127</v>
      </c>
      <c r="D103" s="130"/>
      <c r="E103" s="129" t="s">
        <v>231</v>
      </c>
      <c r="F103" s="130"/>
      <c r="G103" s="145">
        <v>31915.24</v>
      </c>
      <c r="H103" s="145"/>
      <c r="I103" s="60">
        <v>1483.06</v>
      </c>
      <c r="J103" s="60"/>
      <c r="K103" s="60"/>
      <c r="L103" s="60">
        <v>1601.7</v>
      </c>
      <c r="M103" s="60"/>
      <c r="N103" s="34">
        <f t="shared" si="9"/>
        <v>35000</v>
      </c>
      <c r="O103" s="79">
        <v>42734</v>
      </c>
      <c r="P103" s="67">
        <v>42704</v>
      </c>
      <c r="Q103" s="26"/>
      <c r="R103" s="26"/>
      <c r="S103" s="30">
        <v>31915.24</v>
      </c>
      <c r="T103" s="26"/>
      <c r="U103" s="93"/>
      <c r="V103" s="8">
        <f t="shared" si="10"/>
        <v>31915.24</v>
      </c>
      <c r="W103" s="8">
        <f t="shared" si="11"/>
        <v>31915.24</v>
      </c>
      <c r="X103" s="9">
        <f t="shared" si="12"/>
        <v>0</v>
      </c>
    </row>
    <row r="104" spans="1:24" s="50" customFormat="1" x14ac:dyDescent="0.25">
      <c r="A104" s="27">
        <f t="shared" si="13"/>
        <v>97</v>
      </c>
      <c r="B104" s="18" t="s">
        <v>132</v>
      </c>
      <c r="C104" s="129" t="s">
        <v>133</v>
      </c>
      <c r="D104" s="130"/>
      <c r="E104" s="129" t="s">
        <v>233</v>
      </c>
      <c r="F104" s="130"/>
      <c r="G104" s="145">
        <v>16676.54</v>
      </c>
      <c r="H104" s="145"/>
      <c r="I104" s="60">
        <v>737.9</v>
      </c>
      <c r="J104" s="60"/>
      <c r="K104" s="60"/>
      <c r="L104" s="60"/>
      <c r="M104" s="60"/>
      <c r="N104" s="34">
        <f t="shared" ref="N104:N114" si="14">+G104+I104+J104+K104+L104+M104</f>
        <v>17414.440000000002</v>
      </c>
      <c r="O104" s="76">
        <v>42753</v>
      </c>
      <c r="P104" s="76" t="s">
        <v>10</v>
      </c>
      <c r="Q104" s="26"/>
      <c r="R104" s="30">
        <v>16676.54</v>
      </c>
      <c r="S104" s="26"/>
      <c r="T104" s="26"/>
      <c r="U104" s="93"/>
      <c r="V104" s="8">
        <f t="shared" ref="V104:V114" si="15">+G104</f>
        <v>16676.54</v>
      </c>
      <c r="W104" s="8">
        <f t="shared" ref="W104:W114" si="16">+Q104+R104+S104+T104</f>
        <v>16676.54</v>
      </c>
      <c r="X104" s="9">
        <f t="shared" ref="X104:X114" si="17">+V104-W104</f>
        <v>0</v>
      </c>
    </row>
    <row r="105" spans="1:24" s="50" customFormat="1" x14ac:dyDescent="0.25">
      <c r="A105" s="27">
        <f t="shared" si="13"/>
        <v>98</v>
      </c>
      <c r="B105" s="18" t="s">
        <v>134</v>
      </c>
      <c r="C105" s="129" t="s">
        <v>135</v>
      </c>
      <c r="D105" s="130"/>
      <c r="E105" s="127" t="s">
        <v>179</v>
      </c>
      <c r="F105" s="128"/>
      <c r="G105" s="145">
        <v>84337.21</v>
      </c>
      <c r="H105" s="145"/>
      <c r="I105" s="60">
        <v>3731.74</v>
      </c>
      <c r="J105" s="60"/>
      <c r="K105" s="60"/>
      <c r="L105" s="60"/>
      <c r="M105" s="60"/>
      <c r="N105" s="34">
        <f t="shared" si="14"/>
        <v>88068.950000000012</v>
      </c>
      <c r="O105" s="81">
        <v>42796</v>
      </c>
      <c r="P105" s="71">
        <v>42826</v>
      </c>
      <c r="Q105" s="30">
        <v>84337.21</v>
      </c>
      <c r="R105" s="26"/>
      <c r="S105" s="26"/>
      <c r="T105" s="26"/>
      <c r="U105" s="93"/>
      <c r="V105" s="8">
        <f t="shared" si="15"/>
        <v>84337.21</v>
      </c>
      <c r="W105" s="8">
        <f t="shared" si="16"/>
        <v>84337.21</v>
      </c>
      <c r="X105" s="9">
        <f t="shared" si="17"/>
        <v>0</v>
      </c>
    </row>
    <row r="106" spans="1:24" s="50" customFormat="1" x14ac:dyDescent="0.25">
      <c r="A106" s="27">
        <f t="shared" si="13"/>
        <v>99</v>
      </c>
      <c r="B106" s="18" t="s">
        <v>136</v>
      </c>
      <c r="C106" s="129" t="s">
        <v>137</v>
      </c>
      <c r="D106" s="130"/>
      <c r="E106" s="129" t="s">
        <v>234</v>
      </c>
      <c r="F106" s="130"/>
      <c r="G106" s="145">
        <v>362730</v>
      </c>
      <c r="H106" s="145"/>
      <c r="I106" s="60">
        <v>16050</v>
      </c>
      <c r="J106" s="60"/>
      <c r="K106" s="60"/>
      <c r="L106" s="60"/>
      <c r="M106" s="60"/>
      <c r="N106" s="34">
        <f t="shared" si="14"/>
        <v>378780</v>
      </c>
      <c r="O106" s="81">
        <v>42767</v>
      </c>
      <c r="P106" s="71">
        <v>42767</v>
      </c>
      <c r="Q106" s="26"/>
      <c r="R106" s="30">
        <v>362730</v>
      </c>
      <c r="S106" s="26"/>
      <c r="T106" s="26"/>
      <c r="U106" s="93"/>
      <c r="V106" s="8">
        <f t="shared" si="15"/>
        <v>362730</v>
      </c>
      <c r="W106" s="8">
        <f t="shared" si="16"/>
        <v>362730</v>
      </c>
      <c r="X106" s="9">
        <f t="shared" si="17"/>
        <v>0</v>
      </c>
    </row>
    <row r="107" spans="1:24" s="50" customFormat="1" x14ac:dyDescent="0.25">
      <c r="A107" s="27">
        <f t="shared" si="13"/>
        <v>100</v>
      </c>
      <c r="B107" s="18" t="s">
        <v>138</v>
      </c>
      <c r="C107" s="129" t="s">
        <v>139</v>
      </c>
      <c r="D107" s="130"/>
      <c r="E107" s="129" t="s">
        <v>140</v>
      </c>
      <c r="F107" s="130"/>
      <c r="G107" s="145">
        <v>22796.6</v>
      </c>
      <c r="H107" s="145"/>
      <c r="I107" s="60">
        <v>1059.33</v>
      </c>
      <c r="J107" s="60"/>
      <c r="K107" s="60"/>
      <c r="L107" s="60">
        <v>1144.07</v>
      </c>
      <c r="M107" s="60"/>
      <c r="N107" s="34">
        <f t="shared" si="14"/>
        <v>25000</v>
      </c>
      <c r="O107" s="80">
        <v>42608</v>
      </c>
      <c r="P107" s="69">
        <v>42578</v>
      </c>
      <c r="Q107" s="26"/>
      <c r="R107" s="26"/>
      <c r="S107" s="26"/>
      <c r="T107" s="30">
        <v>22796.6</v>
      </c>
      <c r="U107" s="94"/>
      <c r="V107" s="8">
        <f t="shared" si="15"/>
        <v>22796.6</v>
      </c>
      <c r="W107" s="8">
        <f t="shared" si="16"/>
        <v>22796.6</v>
      </c>
      <c r="X107" s="9">
        <f t="shared" si="17"/>
        <v>0</v>
      </c>
    </row>
    <row r="108" spans="1:24" s="50" customFormat="1" x14ac:dyDescent="0.25">
      <c r="A108" s="27">
        <f t="shared" si="13"/>
        <v>101</v>
      </c>
      <c r="B108" s="18" t="s">
        <v>141</v>
      </c>
      <c r="C108" s="129" t="s">
        <v>142</v>
      </c>
      <c r="D108" s="130"/>
      <c r="E108" s="129" t="s">
        <v>235</v>
      </c>
      <c r="F108" s="130"/>
      <c r="G108" s="145">
        <v>124163.83</v>
      </c>
      <c r="H108" s="145"/>
      <c r="I108" s="60">
        <v>5493.98</v>
      </c>
      <c r="J108" s="60"/>
      <c r="K108" s="60"/>
      <c r="L108" s="60"/>
      <c r="M108" s="60"/>
      <c r="N108" s="34">
        <f t="shared" si="14"/>
        <v>129657.81</v>
      </c>
      <c r="O108" s="80">
        <v>42752</v>
      </c>
      <c r="P108" s="69">
        <v>42752</v>
      </c>
      <c r="Q108" s="26"/>
      <c r="R108" s="30">
        <v>124163.83</v>
      </c>
      <c r="S108" s="26"/>
      <c r="T108" s="26"/>
      <c r="U108" s="93"/>
      <c r="V108" s="8">
        <f t="shared" si="15"/>
        <v>124163.83</v>
      </c>
      <c r="W108" s="8">
        <f t="shared" si="16"/>
        <v>124163.83</v>
      </c>
      <c r="X108" s="9">
        <f t="shared" si="17"/>
        <v>0</v>
      </c>
    </row>
    <row r="109" spans="1:24" s="50" customFormat="1" ht="22.5" x14ac:dyDescent="0.25">
      <c r="A109" s="27">
        <f t="shared" si="13"/>
        <v>102</v>
      </c>
      <c r="B109" s="18" t="s">
        <v>236</v>
      </c>
      <c r="C109" s="129" t="s">
        <v>142</v>
      </c>
      <c r="D109" s="130"/>
      <c r="E109" s="19" t="s">
        <v>237</v>
      </c>
      <c r="F109" s="20"/>
      <c r="G109" s="157">
        <v>45614.14</v>
      </c>
      <c r="H109" s="157"/>
      <c r="I109" s="94">
        <v>2018.33</v>
      </c>
      <c r="J109" s="94"/>
      <c r="K109" s="94"/>
      <c r="L109" s="94"/>
      <c r="M109" s="94"/>
      <c r="N109" s="99">
        <f t="shared" si="14"/>
        <v>47632.47</v>
      </c>
      <c r="O109" s="80" t="s">
        <v>227</v>
      </c>
      <c r="P109" s="69" t="s">
        <v>238</v>
      </c>
      <c r="Q109" s="26">
        <v>45614.14</v>
      </c>
      <c r="R109" s="30"/>
      <c r="S109" s="26"/>
      <c r="T109" s="26"/>
      <c r="U109" s="93"/>
      <c r="V109" s="8">
        <f t="shared" si="15"/>
        <v>45614.14</v>
      </c>
      <c r="W109" s="8">
        <f t="shared" si="16"/>
        <v>45614.14</v>
      </c>
      <c r="X109" s="9">
        <f t="shared" si="17"/>
        <v>0</v>
      </c>
    </row>
    <row r="110" spans="1:24" s="50" customFormat="1" x14ac:dyDescent="0.25">
      <c r="A110" s="27">
        <f t="shared" si="13"/>
        <v>103</v>
      </c>
      <c r="B110" s="18" t="s">
        <v>143</v>
      </c>
      <c r="C110" s="129" t="s">
        <v>144</v>
      </c>
      <c r="D110" s="130"/>
      <c r="E110" s="129" t="s">
        <v>145</v>
      </c>
      <c r="F110" s="132"/>
      <c r="G110" s="140">
        <v>39945.5</v>
      </c>
      <c r="H110" s="141"/>
      <c r="I110" s="45">
        <v>1767.5</v>
      </c>
      <c r="J110" s="45"/>
      <c r="K110" s="45"/>
      <c r="L110" s="45"/>
      <c r="M110" s="45"/>
      <c r="N110" s="21">
        <f t="shared" si="14"/>
        <v>41713</v>
      </c>
      <c r="O110" s="70">
        <v>42887</v>
      </c>
      <c r="P110" s="71">
        <v>42887</v>
      </c>
      <c r="Q110" s="26"/>
      <c r="R110" s="30">
        <v>39945.5</v>
      </c>
      <c r="S110" s="26"/>
      <c r="T110" s="26"/>
      <c r="U110" s="93"/>
      <c r="V110" s="8">
        <f t="shared" si="15"/>
        <v>39945.5</v>
      </c>
      <c r="W110" s="8">
        <f t="shared" si="16"/>
        <v>39945.5</v>
      </c>
      <c r="X110" s="9">
        <f t="shared" si="17"/>
        <v>0</v>
      </c>
    </row>
    <row r="111" spans="1:24" s="50" customFormat="1" x14ac:dyDescent="0.25">
      <c r="A111" s="27">
        <f t="shared" si="13"/>
        <v>104</v>
      </c>
      <c r="B111" s="18" t="s">
        <v>254</v>
      </c>
      <c r="C111" s="19" t="s">
        <v>255</v>
      </c>
      <c r="D111" s="20"/>
      <c r="E111" s="129" t="s">
        <v>256</v>
      </c>
      <c r="F111" s="132"/>
      <c r="G111" s="140">
        <v>399000</v>
      </c>
      <c r="H111" s="142"/>
      <c r="I111" s="94">
        <v>21000</v>
      </c>
      <c r="J111" s="94"/>
      <c r="K111" s="94"/>
      <c r="L111" s="94"/>
      <c r="M111" s="94"/>
      <c r="N111" s="99">
        <f t="shared" si="14"/>
        <v>420000</v>
      </c>
      <c r="O111" s="114" t="s">
        <v>253</v>
      </c>
      <c r="P111" s="115" t="s">
        <v>253</v>
      </c>
      <c r="Q111" s="26"/>
      <c r="R111" s="30">
        <v>399000</v>
      </c>
      <c r="S111" s="26"/>
      <c r="T111" s="26"/>
      <c r="U111" s="93"/>
      <c r="V111" s="8">
        <f t="shared" si="15"/>
        <v>399000</v>
      </c>
      <c r="W111" s="8">
        <f t="shared" si="16"/>
        <v>399000</v>
      </c>
      <c r="X111" s="9">
        <f t="shared" si="17"/>
        <v>0</v>
      </c>
    </row>
    <row r="112" spans="1:24" s="50" customFormat="1" x14ac:dyDescent="0.25">
      <c r="A112" s="27">
        <f t="shared" si="13"/>
        <v>105</v>
      </c>
      <c r="B112" s="18" t="s">
        <v>146</v>
      </c>
      <c r="C112" s="129" t="s">
        <v>147</v>
      </c>
      <c r="D112" s="130"/>
      <c r="E112" s="129" t="s">
        <v>239</v>
      </c>
      <c r="F112" s="132"/>
      <c r="G112" s="140">
        <v>8190</v>
      </c>
      <c r="H112" s="142"/>
      <c r="I112" s="60"/>
      <c r="J112" s="60">
        <v>910</v>
      </c>
      <c r="K112" s="60"/>
      <c r="L112" s="60">
        <v>1638</v>
      </c>
      <c r="M112" s="60"/>
      <c r="N112" s="34">
        <f t="shared" si="14"/>
        <v>10738</v>
      </c>
      <c r="O112" s="74">
        <v>42857</v>
      </c>
      <c r="P112" s="75">
        <v>42887</v>
      </c>
      <c r="Q112" s="30">
        <v>8190</v>
      </c>
      <c r="R112" s="26"/>
      <c r="S112" s="26"/>
      <c r="T112" s="26"/>
      <c r="U112" s="93"/>
      <c r="V112" s="8">
        <f t="shared" si="15"/>
        <v>8190</v>
      </c>
      <c r="W112" s="8">
        <f t="shared" si="16"/>
        <v>8190</v>
      </c>
      <c r="X112" s="9">
        <f t="shared" si="17"/>
        <v>0</v>
      </c>
    </row>
    <row r="113" spans="1:24" s="50" customFormat="1" x14ac:dyDescent="0.25">
      <c r="A113" s="27">
        <f t="shared" si="13"/>
        <v>106</v>
      </c>
      <c r="B113" s="18" t="s">
        <v>240</v>
      </c>
      <c r="C113" s="129" t="s">
        <v>148</v>
      </c>
      <c r="D113" s="130"/>
      <c r="E113" s="129" t="s">
        <v>100</v>
      </c>
      <c r="F113" s="132"/>
      <c r="G113" s="64">
        <v>36474.57</v>
      </c>
      <c r="H113" s="83"/>
      <c r="I113" s="60">
        <v>1694.02</v>
      </c>
      <c r="J113" s="60"/>
      <c r="K113" s="60"/>
      <c r="L113" s="60">
        <v>1830.51</v>
      </c>
      <c r="M113" s="60"/>
      <c r="N113" s="59">
        <f t="shared" si="14"/>
        <v>39999.1</v>
      </c>
      <c r="O113" s="77" t="s">
        <v>241</v>
      </c>
      <c r="P113" s="77" t="s">
        <v>242</v>
      </c>
      <c r="Q113" s="30">
        <v>36474.57</v>
      </c>
      <c r="R113" s="30"/>
      <c r="S113" s="26"/>
      <c r="T113" s="26"/>
      <c r="U113" s="93"/>
      <c r="V113" s="8">
        <f t="shared" si="15"/>
        <v>36474.57</v>
      </c>
      <c r="W113" s="8">
        <f t="shared" si="16"/>
        <v>36474.57</v>
      </c>
      <c r="X113" s="9">
        <f t="shared" si="17"/>
        <v>0</v>
      </c>
    </row>
    <row r="114" spans="1:24" s="50" customFormat="1" x14ac:dyDescent="0.25">
      <c r="A114" s="27">
        <f t="shared" si="13"/>
        <v>107</v>
      </c>
      <c r="B114" s="18" t="s">
        <v>150</v>
      </c>
      <c r="C114" s="129" t="s">
        <v>149</v>
      </c>
      <c r="D114" s="130"/>
      <c r="E114" s="129" t="s">
        <v>106</v>
      </c>
      <c r="F114" s="132"/>
      <c r="G114" s="140">
        <v>31915.24</v>
      </c>
      <c r="H114" s="142"/>
      <c r="I114" s="60">
        <v>1483.06</v>
      </c>
      <c r="J114" s="60"/>
      <c r="K114" s="60"/>
      <c r="L114" s="60">
        <v>1601.7</v>
      </c>
      <c r="M114" s="60"/>
      <c r="N114" s="34">
        <f t="shared" si="14"/>
        <v>35000</v>
      </c>
      <c r="O114" s="80">
        <v>42762</v>
      </c>
      <c r="P114" s="67">
        <v>42732</v>
      </c>
      <c r="Q114" s="26"/>
      <c r="R114" s="30">
        <v>31915.24</v>
      </c>
      <c r="S114" s="26"/>
      <c r="T114" s="26"/>
      <c r="U114" s="93"/>
      <c r="V114" s="8">
        <f t="shared" si="15"/>
        <v>31915.24</v>
      </c>
      <c r="W114" s="8">
        <f t="shared" si="16"/>
        <v>31915.24</v>
      </c>
      <c r="X114" s="9">
        <f t="shared" si="17"/>
        <v>0</v>
      </c>
    </row>
    <row r="115" spans="1:24" x14ac:dyDescent="0.25">
      <c r="A115" s="27">
        <f t="shared" si="13"/>
        <v>108</v>
      </c>
    </row>
    <row r="116" spans="1:24" s="50" customFormat="1" x14ac:dyDescent="0.25">
      <c r="A116" s="27">
        <f t="shared" si="13"/>
        <v>109</v>
      </c>
      <c r="B116" s="18" t="s">
        <v>152</v>
      </c>
      <c r="C116" s="129" t="s">
        <v>151</v>
      </c>
      <c r="D116" s="130"/>
      <c r="E116" s="129" t="s">
        <v>153</v>
      </c>
      <c r="F116" s="132"/>
      <c r="G116" s="140">
        <v>399000</v>
      </c>
      <c r="H116" s="141"/>
      <c r="I116" s="45">
        <v>21000</v>
      </c>
      <c r="J116" s="45"/>
      <c r="K116" s="45"/>
      <c r="L116" s="45"/>
      <c r="M116" s="45"/>
      <c r="N116" s="21">
        <f t="shared" ref="N116:N128" si="18">+G116+I116+J116+K116+L116+M116</f>
        <v>420000</v>
      </c>
      <c r="O116" s="68">
        <v>42764</v>
      </c>
      <c r="P116" s="67">
        <v>42734</v>
      </c>
      <c r="Q116" s="26"/>
      <c r="R116" s="30">
        <v>399000</v>
      </c>
      <c r="S116" s="26"/>
      <c r="T116" s="26"/>
      <c r="U116" s="93"/>
      <c r="V116" s="8">
        <f t="shared" ref="V116:V128" si="19">+G116</f>
        <v>399000</v>
      </c>
      <c r="W116" s="8">
        <f t="shared" ref="W116:W128" si="20">+Q116+R116+S116+T116</f>
        <v>399000</v>
      </c>
      <c r="X116" s="9">
        <f t="shared" ref="X116:X128" si="21">+V116-W116</f>
        <v>0</v>
      </c>
    </row>
    <row r="117" spans="1:24" s="50" customFormat="1" x14ac:dyDescent="0.25">
      <c r="A117" s="27">
        <f t="shared" si="13"/>
        <v>110</v>
      </c>
      <c r="B117" s="18" t="s">
        <v>154</v>
      </c>
      <c r="C117" s="129" t="s">
        <v>151</v>
      </c>
      <c r="D117" s="130"/>
      <c r="E117" s="129" t="s">
        <v>155</v>
      </c>
      <c r="F117" s="132"/>
      <c r="G117" s="140">
        <v>360297</v>
      </c>
      <c r="H117" s="141"/>
      <c r="I117" s="45">
        <v>18963</v>
      </c>
      <c r="J117" s="45"/>
      <c r="K117" s="45"/>
      <c r="L117" s="45"/>
      <c r="M117" s="45"/>
      <c r="N117" s="21">
        <f t="shared" si="18"/>
        <v>379260</v>
      </c>
      <c r="O117" s="68">
        <v>42780</v>
      </c>
      <c r="P117" s="69">
        <v>42750</v>
      </c>
      <c r="Q117" s="30">
        <v>360297</v>
      </c>
      <c r="R117" s="26"/>
      <c r="S117" s="26"/>
      <c r="T117" s="26"/>
      <c r="U117" s="93"/>
      <c r="V117" s="8">
        <f t="shared" si="19"/>
        <v>360297</v>
      </c>
      <c r="W117" s="8">
        <f t="shared" si="20"/>
        <v>360297</v>
      </c>
      <c r="X117" s="9">
        <f t="shared" si="21"/>
        <v>0</v>
      </c>
    </row>
    <row r="118" spans="1:24" s="50" customFormat="1" x14ac:dyDescent="0.25">
      <c r="A118" s="27">
        <f t="shared" si="13"/>
        <v>111</v>
      </c>
      <c r="B118" s="18" t="s">
        <v>156</v>
      </c>
      <c r="C118" s="129" t="s">
        <v>157</v>
      </c>
      <c r="D118" s="130"/>
      <c r="E118" s="129" t="s">
        <v>158</v>
      </c>
      <c r="F118" s="132"/>
      <c r="G118" s="140">
        <v>32280</v>
      </c>
      <c r="H118" s="141"/>
      <c r="I118" s="72">
        <v>1500</v>
      </c>
      <c r="J118" s="72"/>
      <c r="K118" s="72"/>
      <c r="L118" s="72">
        <v>1620</v>
      </c>
      <c r="M118" s="72"/>
      <c r="N118" s="33">
        <f t="shared" si="18"/>
        <v>35400</v>
      </c>
      <c r="O118" s="68">
        <v>42748</v>
      </c>
      <c r="P118" s="69">
        <v>42748</v>
      </c>
      <c r="Q118" s="26"/>
      <c r="R118" s="30">
        <v>32280</v>
      </c>
      <c r="S118" s="26"/>
      <c r="T118" s="26"/>
      <c r="U118" s="93"/>
      <c r="V118" s="8">
        <f t="shared" si="19"/>
        <v>32280</v>
      </c>
      <c r="W118" s="8">
        <f t="shared" si="20"/>
        <v>32280</v>
      </c>
      <c r="X118" s="9">
        <f t="shared" si="21"/>
        <v>0</v>
      </c>
    </row>
    <row r="119" spans="1:24" s="50" customFormat="1" x14ac:dyDescent="0.25">
      <c r="A119" s="27">
        <f t="shared" si="13"/>
        <v>112</v>
      </c>
      <c r="B119" s="18" t="s">
        <v>159</v>
      </c>
      <c r="C119" s="129" t="s">
        <v>157</v>
      </c>
      <c r="D119" s="130"/>
      <c r="E119" s="129" t="s">
        <v>160</v>
      </c>
      <c r="F119" s="132"/>
      <c r="G119" s="140">
        <v>32280</v>
      </c>
      <c r="H119" s="142"/>
      <c r="I119" s="60">
        <v>1500</v>
      </c>
      <c r="J119" s="60"/>
      <c r="K119" s="60"/>
      <c r="L119" s="60">
        <v>1620</v>
      </c>
      <c r="M119" s="60"/>
      <c r="N119" s="34">
        <f t="shared" si="18"/>
        <v>35400</v>
      </c>
      <c r="O119" s="80">
        <v>42748</v>
      </c>
      <c r="P119" s="69">
        <v>42748</v>
      </c>
      <c r="Q119" s="26"/>
      <c r="R119" s="30">
        <v>32280</v>
      </c>
      <c r="S119" s="26"/>
      <c r="T119" s="26"/>
      <c r="U119" s="93"/>
      <c r="V119" s="8">
        <f t="shared" si="19"/>
        <v>32280</v>
      </c>
      <c r="W119" s="8">
        <f t="shared" si="20"/>
        <v>32280</v>
      </c>
      <c r="X119" s="9">
        <f t="shared" si="21"/>
        <v>0</v>
      </c>
    </row>
    <row r="120" spans="1:24" s="50" customFormat="1" x14ac:dyDescent="0.25">
      <c r="A120" s="27">
        <f t="shared" si="13"/>
        <v>113</v>
      </c>
      <c r="B120" s="18" t="s">
        <v>261</v>
      </c>
      <c r="C120" s="19" t="s">
        <v>149</v>
      </c>
      <c r="D120" s="20"/>
      <c r="E120" s="150" t="s">
        <v>262</v>
      </c>
      <c r="F120" s="151"/>
      <c r="G120" s="140">
        <v>31915.24</v>
      </c>
      <c r="H120" s="142"/>
      <c r="I120" s="94">
        <v>1483.06</v>
      </c>
      <c r="J120" s="94"/>
      <c r="K120" s="94"/>
      <c r="L120" s="94">
        <v>1601.7</v>
      </c>
      <c r="M120" s="94"/>
      <c r="N120" s="59">
        <f t="shared" si="18"/>
        <v>35000</v>
      </c>
      <c r="O120" s="80" t="s">
        <v>263</v>
      </c>
      <c r="P120" s="117" t="s">
        <v>259</v>
      </c>
      <c r="Q120" s="118">
        <v>31915.24</v>
      </c>
      <c r="R120" s="30"/>
      <c r="S120" s="26"/>
      <c r="T120" s="26"/>
      <c r="U120" s="93"/>
      <c r="V120" s="8">
        <f t="shared" si="19"/>
        <v>31915.24</v>
      </c>
      <c r="W120" s="8">
        <f t="shared" si="20"/>
        <v>31915.24</v>
      </c>
      <c r="X120" s="9">
        <f t="shared" si="21"/>
        <v>0</v>
      </c>
    </row>
    <row r="121" spans="1:24" s="50" customFormat="1" x14ac:dyDescent="0.25">
      <c r="A121" s="27">
        <f t="shared" si="13"/>
        <v>114</v>
      </c>
      <c r="B121" s="18" t="s">
        <v>161</v>
      </c>
      <c r="C121" s="127" t="s">
        <v>185</v>
      </c>
      <c r="D121" s="128"/>
      <c r="E121" s="129" t="s">
        <v>162</v>
      </c>
      <c r="F121" s="132"/>
      <c r="G121" s="140">
        <v>27355.919999999998</v>
      </c>
      <c r="H121" s="141"/>
      <c r="I121" s="45">
        <v>1271.19</v>
      </c>
      <c r="J121" s="45"/>
      <c r="K121" s="45"/>
      <c r="L121" s="45">
        <v>1372.89</v>
      </c>
      <c r="M121" s="45"/>
      <c r="N121" s="59">
        <f t="shared" si="18"/>
        <v>29999.999999999996</v>
      </c>
      <c r="O121" s="68">
        <v>42758</v>
      </c>
      <c r="P121" s="69">
        <v>42758</v>
      </c>
      <c r="Q121" s="26"/>
      <c r="R121" s="30">
        <v>27355.919999999998</v>
      </c>
      <c r="S121" s="26"/>
      <c r="T121" s="26"/>
      <c r="U121" s="93"/>
      <c r="V121" s="8">
        <f t="shared" si="19"/>
        <v>27355.919999999998</v>
      </c>
      <c r="W121" s="8">
        <f t="shared" si="20"/>
        <v>27355.919999999998</v>
      </c>
      <c r="X121" s="9">
        <f t="shared" si="21"/>
        <v>0</v>
      </c>
    </row>
    <row r="122" spans="1:24" s="50" customFormat="1" x14ac:dyDescent="0.25">
      <c r="A122" s="27">
        <f t="shared" si="13"/>
        <v>115</v>
      </c>
      <c r="B122" s="18" t="s">
        <v>163</v>
      </c>
      <c r="C122" s="129" t="s">
        <v>164</v>
      </c>
      <c r="D122" s="130"/>
      <c r="E122" s="129" t="s">
        <v>165</v>
      </c>
      <c r="F122" s="132"/>
      <c r="G122" s="140">
        <v>2600000</v>
      </c>
      <c r="H122" s="142"/>
      <c r="I122" s="60"/>
      <c r="J122" s="60"/>
      <c r="K122" s="60"/>
      <c r="L122" s="60"/>
      <c r="M122" s="60"/>
      <c r="N122" s="34">
        <f t="shared" si="18"/>
        <v>2600000</v>
      </c>
      <c r="O122" s="75">
        <v>42005</v>
      </c>
      <c r="P122" s="75">
        <v>42349</v>
      </c>
      <c r="Q122" s="26"/>
      <c r="R122" s="26"/>
      <c r="S122" s="26"/>
      <c r="T122" s="84">
        <v>2600000</v>
      </c>
      <c r="U122" s="95"/>
      <c r="V122" s="8">
        <f t="shared" si="19"/>
        <v>2600000</v>
      </c>
      <c r="W122" s="8">
        <f t="shared" si="20"/>
        <v>2600000</v>
      </c>
      <c r="X122" s="9">
        <f t="shared" si="21"/>
        <v>0</v>
      </c>
    </row>
    <row r="123" spans="1:24" s="50" customFormat="1" x14ac:dyDescent="0.25">
      <c r="A123" s="27">
        <f t="shared" si="13"/>
        <v>116</v>
      </c>
      <c r="B123" s="18" t="s">
        <v>166</v>
      </c>
      <c r="C123" s="129" t="s">
        <v>167</v>
      </c>
      <c r="D123" s="130"/>
      <c r="E123" s="129" t="s">
        <v>106</v>
      </c>
      <c r="F123" s="132"/>
      <c r="G123" s="140">
        <v>19067.8</v>
      </c>
      <c r="H123" s="142"/>
      <c r="I123" s="60"/>
      <c r="J123" s="60">
        <v>2118.64</v>
      </c>
      <c r="K123" s="60"/>
      <c r="L123" s="60">
        <v>3813.56</v>
      </c>
      <c r="M123" s="60"/>
      <c r="N123" s="34">
        <f t="shared" si="18"/>
        <v>25000</v>
      </c>
      <c r="O123" s="80">
        <v>42783</v>
      </c>
      <c r="P123" s="69">
        <v>42753</v>
      </c>
      <c r="Q123" s="30">
        <v>19067.8</v>
      </c>
      <c r="R123" s="26"/>
      <c r="S123" s="26"/>
      <c r="T123" s="26"/>
      <c r="U123" s="93"/>
      <c r="V123" s="8">
        <f t="shared" si="19"/>
        <v>19067.8</v>
      </c>
      <c r="W123" s="8">
        <f t="shared" si="20"/>
        <v>19067.8</v>
      </c>
      <c r="X123" s="9">
        <f t="shared" si="21"/>
        <v>0</v>
      </c>
    </row>
    <row r="124" spans="1:24" s="50" customFormat="1" x14ac:dyDescent="0.25">
      <c r="A124" s="27">
        <f t="shared" si="13"/>
        <v>117</v>
      </c>
      <c r="B124" s="18" t="s">
        <v>168</v>
      </c>
      <c r="C124" s="129" t="s">
        <v>169</v>
      </c>
      <c r="D124" s="130"/>
      <c r="E124" s="127" t="s">
        <v>177</v>
      </c>
      <c r="F124" s="135"/>
      <c r="G124" s="140">
        <v>71190</v>
      </c>
      <c r="H124" s="142"/>
      <c r="I124" s="60">
        <v>3150</v>
      </c>
      <c r="J124" s="60"/>
      <c r="K124" s="60"/>
      <c r="L124" s="60"/>
      <c r="M124" s="60"/>
      <c r="N124" s="34">
        <f t="shared" si="18"/>
        <v>74340</v>
      </c>
      <c r="O124" s="80">
        <v>42753</v>
      </c>
      <c r="P124" s="67">
        <v>42723</v>
      </c>
      <c r="Q124" s="26"/>
      <c r="R124" s="30">
        <v>71190</v>
      </c>
      <c r="S124" s="26"/>
      <c r="T124" s="26"/>
      <c r="U124" s="93"/>
      <c r="V124" s="8">
        <f t="shared" si="19"/>
        <v>71190</v>
      </c>
      <c r="W124" s="8">
        <f t="shared" si="20"/>
        <v>71190</v>
      </c>
      <c r="X124" s="9">
        <f t="shared" si="21"/>
        <v>0</v>
      </c>
    </row>
    <row r="125" spans="1:24" s="50" customFormat="1" ht="33" customHeight="1" x14ac:dyDescent="0.25">
      <c r="A125" s="27">
        <f t="shared" si="13"/>
        <v>118</v>
      </c>
      <c r="B125" s="18" t="s">
        <v>194</v>
      </c>
      <c r="C125" s="129" t="s">
        <v>170</v>
      </c>
      <c r="D125" s="130"/>
      <c r="E125" s="129" t="s">
        <v>195</v>
      </c>
      <c r="F125" s="132"/>
      <c r="G125" s="140">
        <v>16037.78</v>
      </c>
      <c r="H125" s="142"/>
      <c r="I125" s="60">
        <v>745.25</v>
      </c>
      <c r="J125" s="60"/>
      <c r="K125" s="60"/>
      <c r="L125" s="60">
        <v>804.87</v>
      </c>
      <c r="M125" s="60"/>
      <c r="N125" s="34">
        <f t="shared" si="18"/>
        <v>17587.899999999998</v>
      </c>
      <c r="O125" s="80">
        <v>41880</v>
      </c>
      <c r="P125" s="69">
        <v>41850</v>
      </c>
      <c r="Q125" s="26"/>
      <c r="R125" s="26"/>
      <c r="S125" s="26"/>
      <c r="T125" s="30">
        <v>16037.78</v>
      </c>
      <c r="U125" s="97" t="s">
        <v>196</v>
      </c>
      <c r="V125" s="8">
        <f t="shared" si="19"/>
        <v>16037.78</v>
      </c>
      <c r="W125" s="8">
        <f t="shared" si="20"/>
        <v>16037.78</v>
      </c>
      <c r="X125" s="9">
        <f t="shared" si="21"/>
        <v>0</v>
      </c>
    </row>
    <row r="126" spans="1:24" s="50" customFormat="1" ht="24" customHeight="1" x14ac:dyDescent="0.25">
      <c r="A126" s="27">
        <f t="shared" si="13"/>
        <v>119</v>
      </c>
      <c r="B126" s="18" t="s">
        <v>171</v>
      </c>
      <c r="C126" s="127" t="s">
        <v>186</v>
      </c>
      <c r="D126" s="128"/>
      <c r="E126" s="129" t="s">
        <v>172</v>
      </c>
      <c r="F126" s="132"/>
      <c r="G126" s="140">
        <v>3780.79</v>
      </c>
      <c r="H126" s="141"/>
      <c r="I126" s="63">
        <v>175.69</v>
      </c>
      <c r="J126" s="63"/>
      <c r="K126" s="63"/>
      <c r="L126" s="63">
        <v>189.75</v>
      </c>
      <c r="M126" s="63"/>
      <c r="N126" s="36">
        <f t="shared" si="18"/>
        <v>4146.2299999999996</v>
      </c>
      <c r="O126" s="66">
        <v>42662</v>
      </c>
      <c r="P126" s="69">
        <v>42632</v>
      </c>
      <c r="Q126" s="26"/>
      <c r="R126" s="26"/>
      <c r="S126" s="26"/>
      <c r="T126" s="30">
        <v>3780.79</v>
      </c>
      <c r="U126" s="94"/>
      <c r="V126" s="8">
        <f t="shared" si="19"/>
        <v>3780.79</v>
      </c>
      <c r="W126" s="8">
        <f t="shared" si="20"/>
        <v>3780.79</v>
      </c>
      <c r="X126" s="9">
        <f t="shared" si="21"/>
        <v>0</v>
      </c>
    </row>
    <row r="127" spans="1:24" s="50" customFormat="1" ht="27" customHeight="1" x14ac:dyDescent="0.25">
      <c r="A127" s="27">
        <f t="shared" si="13"/>
        <v>120</v>
      </c>
      <c r="B127" s="18" t="s">
        <v>173</v>
      </c>
      <c r="C127" s="127" t="s">
        <v>186</v>
      </c>
      <c r="D127" s="128"/>
      <c r="E127" s="129" t="s">
        <v>174</v>
      </c>
      <c r="F127" s="132"/>
      <c r="G127" s="140">
        <v>13222.03</v>
      </c>
      <c r="H127" s="141"/>
      <c r="I127" s="45">
        <v>614.41</v>
      </c>
      <c r="J127" s="45"/>
      <c r="K127" s="45"/>
      <c r="L127" s="45">
        <v>663.57</v>
      </c>
      <c r="M127" s="45"/>
      <c r="N127" s="21">
        <f t="shared" si="18"/>
        <v>14500.01</v>
      </c>
      <c r="O127" s="70">
        <v>42948</v>
      </c>
      <c r="P127" s="62">
        <v>42625</v>
      </c>
      <c r="Q127" s="26"/>
      <c r="R127" s="30">
        <v>13222.03</v>
      </c>
      <c r="S127" s="26"/>
      <c r="T127" s="26"/>
      <c r="U127" s="93"/>
      <c r="V127" s="8">
        <f t="shared" si="19"/>
        <v>13222.03</v>
      </c>
      <c r="W127" s="8">
        <f t="shared" si="20"/>
        <v>13222.03</v>
      </c>
      <c r="X127" s="9">
        <f t="shared" si="21"/>
        <v>0</v>
      </c>
    </row>
    <row r="128" spans="1:24" s="50" customFormat="1" ht="24.75" customHeight="1" x14ac:dyDescent="0.25">
      <c r="A128" s="27">
        <f t="shared" si="13"/>
        <v>121</v>
      </c>
      <c r="B128" s="18" t="s">
        <v>175</v>
      </c>
      <c r="C128" s="127" t="s">
        <v>187</v>
      </c>
      <c r="D128" s="128"/>
      <c r="E128" s="129" t="s">
        <v>76</v>
      </c>
      <c r="F128" s="132"/>
      <c r="G128" s="140">
        <v>26900</v>
      </c>
      <c r="H128" s="141"/>
      <c r="I128" s="45">
        <v>1250</v>
      </c>
      <c r="J128" s="45"/>
      <c r="K128" s="45"/>
      <c r="L128" s="45">
        <v>1350</v>
      </c>
      <c r="M128" s="45"/>
      <c r="N128" s="21">
        <f t="shared" si="18"/>
        <v>29500</v>
      </c>
      <c r="O128" s="66">
        <v>42735</v>
      </c>
      <c r="P128" s="62">
        <v>42381</v>
      </c>
      <c r="Q128" s="26"/>
      <c r="R128" s="26"/>
      <c r="S128" s="30">
        <v>26900</v>
      </c>
      <c r="T128" s="26"/>
      <c r="U128" s="93"/>
      <c r="V128" s="8">
        <f t="shared" si="19"/>
        <v>26900</v>
      </c>
      <c r="W128" s="8">
        <f t="shared" si="20"/>
        <v>26900</v>
      </c>
      <c r="X128" s="9">
        <f t="shared" si="21"/>
        <v>0</v>
      </c>
    </row>
    <row r="129" spans="2:24" s="15" customFormat="1" x14ac:dyDescent="0.25">
      <c r="B129" s="103" t="s">
        <v>11</v>
      </c>
      <c r="C129" s="102"/>
      <c r="D129" s="102"/>
      <c r="E129" s="102"/>
      <c r="F129" s="102"/>
      <c r="G129" s="143">
        <f>SUM(G8:H128)</f>
        <v>6741594.0899999999</v>
      </c>
      <c r="H129" s="144"/>
      <c r="I129" s="104">
        <f>SUM(I8:I128)</f>
        <v>185843.41999999998</v>
      </c>
      <c r="J129" s="104">
        <f>SUM(J8:K128)</f>
        <v>21672.7</v>
      </c>
      <c r="K129" s="104">
        <f>SUM(K8:K128)</f>
        <v>0</v>
      </c>
      <c r="L129" s="104">
        <f>SUM(L8:M128)</f>
        <v>87985.879999999976</v>
      </c>
      <c r="M129" s="104">
        <f>SUM(M8:M128)</f>
        <v>0</v>
      </c>
      <c r="N129" s="105">
        <f>SUM(N8:N128)</f>
        <v>7037096.0900000008</v>
      </c>
      <c r="O129" s="102"/>
      <c r="P129" s="102"/>
      <c r="Q129" s="106">
        <f>SUM(Q8:Q128)</f>
        <v>1362811.9699999997</v>
      </c>
      <c r="R129" s="106">
        <f>SUM(R8:R128)</f>
        <v>1943271.5899999999</v>
      </c>
      <c r="S129" s="106">
        <f>SUM(S8:S128)</f>
        <v>299805.12</v>
      </c>
      <c r="T129" s="106">
        <f>SUM(T8:T128)</f>
        <v>3135705.4</v>
      </c>
      <c r="U129" s="96"/>
      <c r="V129" s="13"/>
      <c r="W129" s="14"/>
      <c r="X129" s="14"/>
    </row>
    <row r="130" spans="2:24" s="13" customFormat="1" hidden="1" x14ac:dyDescent="0.25">
      <c r="T130" s="16">
        <f>+Q129+R129+S129+T129</f>
        <v>6741594.0800000001</v>
      </c>
      <c r="U130" s="16"/>
    </row>
    <row r="131" spans="2:24" s="13" customFormat="1" hidden="1" x14ac:dyDescent="0.25">
      <c r="T131" s="17">
        <f>+T130-G129:G129</f>
        <v>-9.9999997764825821E-3</v>
      </c>
      <c r="U131" s="17"/>
    </row>
    <row r="132" spans="2:24" s="13" customFormat="1" x14ac:dyDescent="0.25"/>
    <row r="133" spans="2:24" s="13" customFormat="1" x14ac:dyDescent="0.25"/>
    <row r="134" spans="2:24" s="13" customFormat="1" x14ac:dyDescent="0.25"/>
    <row r="135" spans="2:24" s="13" customFormat="1" x14ac:dyDescent="0.25">
      <c r="B135" s="158" t="s">
        <v>272</v>
      </c>
      <c r="C135"/>
      <c r="D135"/>
      <c r="E135"/>
      <c r="F135" s="159" t="s">
        <v>273</v>
      </c>
    </row>
    <row r="136" spans="2:24" s="13" customFormat="1" x14ac:dyDescent="0.25">
      <c r="B136" t="s">
        <v>274</v>
      </c>
      <c r="C136"/>
      <c r="D136"/>
      <c r="E136"/>
      <c r="F136" s="160" t="s">
        <v>275</v>
      </c>
    </row>
    <row r="137" spans="2:24" s="13" customFormat="1" x14ac:dyDescent="0.25"/>
    <row r="138" spans="2:24" s="13" customFormat="1" x14ac:dyDescent="0.25"/>
  </sheetData>
  <mergeCells count="357">
    <mergeCell ref="C99:D99"/>
    <mergeCell ref="E99:F99"/>
    <mergeCell ref="G99:H99"/>
    <mergeCell ref="C97:D97"/>
    <mergeCell ref="E97:F97"/>
    <mergeCell ref="C109:D109"/>
    <mergeCell ref="G109:H109"/>
    <mergeCell ref="G117:H117"/>
    <mergeCell ref="C114:D114"/>
    <mergeCell ref="C112:D112"/>
    <mergeCell ref="C117:D117"/>
    <mergeCell ref="E91:F91"/>
    <mergeCell ref="E104:F104"/>
    <mergeCell ref="E105:F105"/>
    <mergeCell ref="E106:F106"/>
    <mergeCell ref="E100:F100"/>
    <mergeCell ref="E101:F101"/>
    <mergeCell ref="E102:F102"/>
    <mergeCell ref="E103:F103"/>
    <mergeCell ref="G129:H129"/>
    <mergeCell ref="G91:H91"/>
    <mergeCell ref="G100:H100"/>
    <mergeCell ref="G101:H101"/>
    <mergeCell ref="G102:H102"/>
    <mergeCell ref="G103:H103"/>
    <mergeCell ref="G98:H98"/>
    <mergeCell ref="G93:H93"/>
    <mergeCell ref="G95:H95"/>
    <mergeCell ref="G96:H96"/>
    <mergeCell ref="G107:H107"/>
    <mergeCell ref="G108:H108"/>
    <mergeCell ref="G104:H104"/>
    <mergeCell ref="G105:H105"/>
    <mergeCell ref="G106:H106"/>
    <mergeCell ref="G92:H92"/>
    <mergeCell ref="G110:H110"/>
    <mergeCell ref="G112:H112"/>
    <mergeCell ref="G118:H118"/>
    <mergeCell ref="G120:H120"/>
    <mergeCell ref="G94:H94"/>
    <mergeCell ref="G111:H111"/>
    <mergeCell ref="G128:H128"/>
    <mergeCell ref="G124:H124"/>
    <mergeCell ref="G125:H125"/>
    <mergeCell ref="E98:F98"/>
    <mergeCell ref="E112:F112"/>
    <mergeCell ref="E93:F93"/>
    <mergeCell ref="E95:F95"/>
    <mergeCell ref="E96:F96"/>
    <mergeCell ref="E92:F92"/>
    <mergeCell ref="E117:F117"/>
    <mergeCell ref="E118:F118"/>
    <mergeCell ref="E119:F119"/>
    <mergeCell ref="E116:F116"/>
    <mergeCell ref="E114:F114"/>
    <mergeCell ref="E121:F121"/>
    <mergeCell ref="E128:F128"/>
    <mergeCell ref="G119:H119"/>
    <mergeCell ref="G116:H116"/>
    <mergeCell ref="G114:H114"/>
    <mergeCell ref="G122:H122"/>
    <mergeCell ref="G123:H123"/>
    <mergeCell ref="E107:F107"/>
    <mergeCell ref="E108:F108"/>
    <mergeCell ref="C128:D128"/>
    <mergeCell ref="C124:D124"/>
    <mergeCell ref="C125:D125"/>
    <mergeCell ref="C92:D92"/>
    <mergeCell ref="C98:D98"/>
    <mergeCell ref="C93:D93"/>
    <mergeCell ref="C95:D95"/>
    <mergeCell ref="C96:D96"/>
    <mergeCell ref="E110:F110"/>
    <mergeCell ref="E126:F126"/>
    <mergeCell ref="E127:F127"/>
    <mergeCell ref="E124:F124"/>
    <mergeCell ref="E125:F125"/>
    <mergeCell ref="E122:F122"/>
    <mergeCell ref="E123:F123"/>
    <mergeCell ref="C104:D104"/>
    <mergeCell ref="C105:D105"/>
    <mergeCell ref="C106:D106"/>
    <mergeCell ref="C100:D100"/>
    <mergeCell ref="C101:D101"/>
    <mergeCell ref="C102:D102"/>
    <mergeCell ref="C103:D103"/>
    <mergeCell ref="C110:D110"/>
    <mergeCell ref="G48:H48"/>
    <mergeCell ref="C118:D118"/>
    <mergeCell ref="C119:D119"/>
    <mergeCell ref="C116:D116"/>
    <mergeCell ref="C122:D122"/>
    <mergeCell ref="C123:D123"/>
    <mergeCell ref="C121:D121"/>
    <mergeCell ref="C126:D126"/>
    <mergeCell ref="C127:D127"/>
    <mergeCell ref="C91:D91"/>
    <mergeCell ref="C107:D107"/>
    <mergeCell ref="C108:D108"/>
    <mergeCell ref="G121:H121"/>
    <mergeCell ref="G126:H126"/>
    <mergeCell ref="G127:H127"/>
    <mergeCell ref="C113:D113"/>
    <mergeCell ref="E113:F113"/>
    <mergeCell ref="E120:F120"/>
    <mergeCell ref="E70:F70"/>
    <mergeCell ref="G70:H70"/>
    <mergeCell ref="E94:F94"/>
    <mergeCell ref="E74:F74"/>
    <mergeCell ref="G74:H74"/>
    <mergeCell ref="E111:F111"/>
    <mergeCell ref="G44:H44"/>
    <mergeCell ref="G43:H43"/>
    <mergeCell ref="G42:H42"/>
    <mergeCell ref="E55:F55"/>
    <mergeCell ref="E56:F56"/>
    <mergeCell ref="E57:F57"/>
    <mergeCell ref="E58:F58"/>
    <mergeCell ref="E51:F51"/>
    <mergeCell ref="G66:H66"/>
    <mergeCell ref="G63:H63"/>
    <mergeCell ref="G64:H64"/>
    <mergeCell ref="G65:H65"/>
    <mergeCell ref="G59:H59"/>
    <mergeCell ref="G60:H60"/>
    <mergeCell ref="G47:H47"/>
    <mergeCell ref="G46:H46"/>
    <mergeCell ref="G55:H55"/>
    <mergeCell ref="G56:H56"/>
    <mergeCell ref="G57:H57"/>
    <mergeCell ref="G58:H58"/>
    <mergeCell ref="G51:H51"/>
    <mergeCell ref="G52:H52"/>
    <mergeCell ref="G53:H53"/>
    <mergeCell ref="G54:H54"/>
    <mergeCell ref="E12:F12"/>
    <mergeCell ref="E24:F24"/>
    <mergeCell ref="E25:F25"/>
    <mergeCell ref="G17:H17"/>
    <mergeCell ref="G18:H18"/>
    <mergeCell ref="G19:H19"/>
    <mergeCell ref="G36:H36"/>
    <mergeCell ref="G12:H12"/>
    <mergeCell ref="E42:F42"/>
    <mergeCell ref="G20:H20"/>
    <mergeCell ref="G21:H21"/>
    <mergeCell ref="G22:H22"/>
    <mergeCell ref="G23:H23"/>
    <mergeCell ref="E39:F39"/>
    <mergeCell ref="E40:F40"/>
    <mergeCell ref="E41:F41"/>
    <mergeCell ref="E52:F52"/>
    <mergeCell ref="E43:F43"/>
    <mergeCell ref="E44:F44"/>
    <mergeCell ref="E45:F45"/>
    <mergeCell ref="E46:F46"/>
    <mergeCell ref="E7:F7"/>
    <mergeCell ref="E8:F8"/>
    <mergeCell ref="E9:F9"/>
    <mergeCell ref="E20:F20"/>
    <mergeCell ref="E21:F21"/>
    <mergeCell ref="E22:F22"/>
    <mergeCell ref="E23:F23"/>
    <mergeCell ref="E17:F17"/>
    <mergeCell ref="E18:F18"/>
    <mergeCell ref="E19:F19"/>
    <mergeCell ref="E13:F13"/>
    <mergeCell ref="E14:F14"/>
    <mergeCell ref="E15:F15"/>
    <mergeCell ref="E16:F16"/>
    <mergeCell ref="E10:F10"/>
    <mergeCell ref="E11:F11"/>
    <mergeCell ref="E59:F59"/>
    <mergeCell ref="E60:F60"/>
    <mergeCell ref="E61:F61"/>
    <mergeCell ref="E62:F62"/>
    <mergeCell ref="E67:F67"/>
    <mergeCell ref="E26:F26"/>
    <mergeCell ref="E27:F27"/>
    <mergeCell ref="E53:F53"/>
    <mergeCell ref="E54:F54"/>
    <mergeCell ref="E47:F47"/>
    <mergeCell ref="E48:F48"/>
    <mergeCell ref="E49:F49"/>
    <mergeCell ref="E50:F50"/>
    <mergeCell ref="E36:F36"/>
    <mergeCell ref="E37:F37"/>
    <mergeCell ref="E38:F38"/>
    <mergeCell ref="E32:F32"/>
    <mergeCell ref="E33:F33"/>
    <mergeCell ref="E34:F34"/>
    <mergeCell ref="E35:F35"/>
    <mergeCell ref="E28:F28"/>
    <mergeCell ref="E29:F29"/>
    <mergeCell ref="E30:F30"/>
    <mergeCell ref="E31:F31"/>
    <mergeCell ref="E73:F73"/>
    <mergeCell ref="E80:F80"/>
    <mergeCell ref="E81:F81"/>
    <mergeCell ref="E79:F79"/>
    <mergeCell ref="E77:F77"/>
    <mergeCell ref="E78:F78"/>
    <mergeCell ref="E66:F66"/>
    <mergeCell ref="E63:F63"/>
    <mergeCell ref="E64:F64"/>
    <mergeCell ref="E65:F65"/>
    <mergeCell ref="E71:F71"/>
    <mergeCell ref="E72:F72"/>
    <mergeCell ref="C7:D7"/>
    <mergeCell ref="E84:F84"/>
    <mergeCell ref="E83:F83"/>
    <mergeCell ref="E82:F82"/>
    <mergeCell ref="C36:D36"/>
    <mergeCell ref="C37:D37"/>
    <mergeCell ref="C38:D38"/>
    <mergeCell ref="C17:D17"/>
    <mergeCell ref="C18:D18"/>
    <mergeCell ref="C28:D28"/>
    <mergeCell ref="C29:D29"/>
    <mergeCell ref="C30:D30"/>
    <mergeCell ref="C31:D31"/>
    <mergeCell ref="C24:D24"/>
    <mergeCell ref="C25:D25"/>
    <mergeCell ref="C26:D26"/>
    <mergeCell ref="C27:D27"/>
    <mergeCell ref="C8:D8"/>
    <mergeCell ref="C9:D9"/>
    <mergeCell ref="C19:D19"/>
    <mergeCell ref="E68:F68"/>
    <mergeCell ref="E69:F69"/>
    <mergeCell ref="E76:F76"/>
    <mergeCell ref="E75:F75"/>
    <mergeCell ref="C13:D13"/>
    <mergeCell ref="C14:D14"/>
    <mergeCell ref="C15:D15"/>
    <mergeCell ref="C16:D16"/>
    <mergeCell ref="C10:D10"/>
    <mergeCell ref="C11:D11"/>
    <mergeCell ref="C12:D12"/>
    <mergeCell ref="C44:D44"/>
    <mergeCell ref="C45:D45"/>
    <mergeCell ref="C20:D20"/>
    <mergeCell ref="C21:D21"/>
    <mergeCell ref="C22:D22"/>
    <mergeCell ref="C23:D23"/>
    <mergeCell ref="C46:D46"/>
    <mergeCell ref="C39:D39"/>
    <mergeCell ref="C40:D40"/>
    <mergeCell ref="C41:D41"/>
    <mergeCell ref="C42:D42"/>
    <mergeCell ref="C32:D32"/>
    <mergeCell ref="C33:D33"/>
    <mergeCell ref="C34:D34"/>
    <mergeCell ref="C35:D35"/>
    <mergeCell ref="C43:D43"/>
    <mergeCell ref="C55:D55"/>
    <mergeCell ref="C56:D56"/>
    <mergeCell ref="C57:D57"/>
    <mergeCell ref="C58:D58"/>
    <mergeCell ref="C51:D51"/>
    <mergeCell ref="C52:D52"/>
    <mergeCell ref="C53:D53"/>
    <mergeCell ref="C54:D54"/>
    <mergeCell ref="C47:D47"/>
    <mergeCell ref="C48:D48"/>
    <mergeCell ref="C49:D49"/>
    <mergeCell ref="C50:D50"/>
    <mergeCell ref="C73:D73"/>
    <mergeCell ref="C63:D63"/>
    <mergeCell ref="C64:D64"/>
    <mergeCell ref="C65:D65"/>
    <mergeCell ref="C59:D59"/>
    <mergeCell ref="C60:D60"/>
    <mergeCell ref="C61:D61"/>
    <mergeCell ref="C62:D62"/>
    <mergeCell ref="C71:D71"/>
    <mergeCell ref="C72:D72"/>
    <mergeCell ref="C67:D67"/>
    <mergeCell ref="C68:D68"/>
    <mergeCell ref="C69:D69"/>
    <mergeCell ref="C66:D66"/>
    <mergeCell ref="C77:D77"/>
    <mergeCell ref="C78:D78"/>
    <mergeCell ref="C76:D76"/>
    <mergeCell ref="C75:D75"/>
    <mergeCell ref="C79:D79"/>
    <mergeCell ref="C84:D84"/>
    <mergeCell ref="C82:D82"/>
    <mergeCell ref="C80:D80"/>
    <mergeCell ref="C81:D81"/>
    <mergeCell ref="C83:D83"/>
    <mergeCell ref="C90:D90"/>
    <mergeCell ref="C86:D86"/>
    <mergeCell ref="C87:D87"/>
    <mergeCell ref="C88:D88"/>
    <mergeCell ref="C89:D89"/>
    <mergeCell ref="C85:D85"/>
    <mergeCell ref="G90:H90"/>
    <mergeCell ref="G89:H89"/>
    <mergeCell ref="G88:H88"/>
    <mergeCell ref="G87:H87"/>
    <mergeCell ref="G86:H86"/>
    <mergeCell ref="G85:H85"/>
    <mergeCell ref="E87:F87"/>
    <mergeCell ref="E88:F88"/>
    <mergeCell ref="E89:F89"/>
    <mergeCell ref="E85:F85"/>
    <mergeCell ref="E90:F90"/>
    <mergeCell ref="E86:F86"/>
    <mergeCell ref="G84:H84"/>
    <mergeCell ref="G50:H50"/>
    <mergeCell ref="G49:H49"/>
    <mergeCell ref="G83:H83"/>
    <mergeCell ref="G79:H79"/>
    <mergeCell ref="G75:H75"/>
    <mergeCell ref="G41:H41"/>
    <mergeCell ref="G40:H40"/>
    <mergeCell ref="G39:H39"/>
    <mergeCell ref="G82:H82"/>
    <mergeCell ref="G80:H80"/>
    <mergeCell ref="G81:H81"/>
    <mergeCell ref="G78:H78"/>
    <mergeCell ref="G76:H76"/>
    <mergeCell ref="G61:H61"/>
    <mergeCell ref="G62:H62"/>
    <mergeCell ref="G77:H77"/>
    <mergeCell ref="G73:H73"/>
    <mergeCell ref="G71:H71"/>
    <mergeCell ref="G72:H72"/>
    <mergeCell ref="G67:H67"/>
    <mergeCell ref="G68:H68"/>
    <mergeCell ref="G69:H69"/>
    <mergeCell ref="G45:H45"/>
    <mergeCell ref="G11:H11"/>
    <mergeCell ref="G10:H10"/>
    <mergeCell ref="I6:K6"/>
    <mergeCell ref="G37:H37"/>
    <mergeCell ref="G38:H38"/>
    <mergeCell ref="G32:H32"/>
    <mergeCell ref="G33:H33"/>
    <mergeCell ref="G34:H34"/>
    <mergeCell ref="G35:H35"/>
    <mergeCell ref="G13:H13"/>
    <mergeCell ref="G14:H14"/>
    <mergeCell ref="G15:H15"/>
    <mergeCell ref="G16:H16"/>
    <mergeCell ref="G8:H8"/>
    <mergeCell ref="G9:H9"/>
    <mergeCell ref="G7:H7"/>
    <mergeCell ref="G28:H28"/>
    <mergeCell ref="G29:H29"/>
    <mergeCell ref="G30:H30"/>
    <mergeCell ref="G31:H31"/>
    <mergeCell ref="G24:H24"/>
    <mergeCell ref="G25:H25"/>
    <mergeCell ref="G26:H26"/>
    <mergeCell ref="G27:H2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Ctas. Pagar P. 31012017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Yenny Acosta Hernandez</dc:creator>
  <cp:lastModifiedBy>Yenny Acosta Hernandez</cp:lastModifiedBy>
  <dcterms:created xsi:type="dcterms:W3CDTF">2017-02-01T15:53:07Z</dcterms:created>
  <dcterms:modified xsi:type="dcterms:W3CDTF">2017-03-20T21:43:29Z</dcterms:modified>
</cp:coreProperties>
</file>