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1072017" sheetId="1" r:id="rId1"/>
  </sheets>
  <calcPr calcId="145621"/>
</workbook>
</file>

<file path=xl/calcChain.xml><?xml version="1.0" encoding="utf-8"?>
<calcChain xmlns="http://schemas.openxmlformats.org/spreadsheetml/2006/main">
  <c r="B45" i="1" l="1"/>
  <c r="B43" i="1"/>
  <c r="C38" i="1"/>
  <c r="B38" i="1" s="1"/>
  <c r="C37" i="1"/>
  <c r="B37" i="1" s="1"/>
  <c r="C36" i="1"/>
  <c r="B36" i="1" s="1"/>
  <c r="B40" i="1"/>
  <c r="C31" i="1"/>
  <c r="C20" i="1"/>
  <c r="B29" i="1"/>
  <c r="B28" i="1"/>
  <c r="B30" i="1"/>
  <c r="B46" i="1"/>
  <c r="B27" i="1"/>
  <c r="B26" i="1"/>
  <c r="B25" i="1"/>
  <c r="B24" i="1"/>
  <c r="B18" i="1"/>
  <c r="B19" i="1"/>
  <c r="B17" i="1"/>
  <c r="B16" i="1"/>
  <c r="B44" i="1"/>
  <c r="B20" i="1" l="1"/>
  <c r="C32" i="1"/>
  <c r="B39" i="1"/>
  <c r="B41" i="1" s="1"/>
  <c r="C39" i="1"/>
  <c r="C41" i="1" s="1"/>
  <c r="B47" i="1"/>
  <c r="B31" i="1"/>
  <c r="B32" i="1" s="1"/>
  <c r="G45" i="1"/>
  <c r="E44" i="1"/>
  <c r="G44" i="1" s="1"/>
  <c r="E46" i="1"/>
  <c r="G46" i="1" s="1"/>
  <c r="G43" i="1"/>
  <c r="E37" i="1"/>
  <c r="G37" i="1" s="1"/>
  <c r="G40" i="1"/>
  <c r="G36" i="1"/>
  <c r="E38" i="1"/>
  <c r="G38" i="1" s="1"/>
  <c r="E30" i="1"/>
  <c r="G30" i="1" s="1"/>
  <c r="G25" i="1"/>
  <c r="G26" i="1"/>
  <c r="G27" i="1"/>
  <c r="G28" i="1"/>
  <c r="G29" i="1"/>
  <c r="G24" i="1"/>
  <c r="E20" i="1"/>
  <c r="G18" i="1"/>
  <c r="G19" i="1"/>
  <c r="G17" i="1"/>
  <c r="G47" i="1" l="1"/>
  <c r="B48" i="1"/>
  <c r="E31" i="1"/>
  <c r="E32" i="1" s="1"/>
  <c r="E39" i="1"/>
  <c r="E41" i="1" s="1"/>
  <c r="E47" i="1"/>
  <c r="G39" i="1"/>
  <c r="G41" i="1" s="1"/>
  <c r="G48" i="1" l="1"/>
  <c r="G31" i="1"/>
  <c r="G16" i="1"/>
  <c r="G20" i="1" s="1"/>
  <c r="G32" i="1" s="1"/>
</calcChain>
</file>

<file path=xl/sharedStrings.xml><?xml version="1.0" encoding="utf-8"?>
<sst xmlns="http://schemas.openxmlformats.org/spreadsheetml/2006/main" count="48" uniqueCount="47">
  <si>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</si>
  <si>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</si>
  <si>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</si>
  <si>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</si>
  <si>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</si>
  <si>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</si>
  <si>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</si>
  <si>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</si>
  <si>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</si>
  <si>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</si>
  <si>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</si>
  <si>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</si>
  <si>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</si>
  <si>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</si>
  <si>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</si>
  <si>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</si>
  <si>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</si>
  <si>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</si>
  <si>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</si>
  <si>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</si>
  <si>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</si>
  <si>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</si>
  <si>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</si>
  <si>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</si>
  <si>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</si>
  <si>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</si>
  <si>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</si>
  <si>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</si>
  <si>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</si>
  <si>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</si>
  <si>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</si>
  <si>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</si>
  <si>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CONSTRUCCIONES EN PROCESO</t>
  </si>
  <si>
    <t>PATRIMONIO INSTITUCIONAL</t>
  </si>
  <si>
    <t>MEJORAS DE PROPIEDAD DEL ESTADO(NETO)</t>
  </si>
  <si>
    <t>31 de Marzo del 2017</t>
  </si>
  <si>
    <t>BALANCE</t>
  </si>
  <si>
    <t>TERRENO</t>
  </si>
  <si>
    <t>EDIFICACIONES ONAPI REGIONAL ESTE(NETO)</t>
  </si>
  <si>
    <t>Está pendiente revisión por la Dirección General de Contabilidad Gubernamental</t>
  </si>
  <si>
    <t>Notas:Este Estado es un Preliminar presenta las informaciones a la fecha de presentado</t>
  </si>
  <si>
    <t xml:space="preserve">                   Ministerio de Industria ,Comercio y Mypimes</t>
  </si>
  <si>
    <t xml:space="preserve">                                         “Año del Desarrollo Agroforestal"</t>
  </si>
  <si>
    <t xml:space="preserve">                     OFICINA NACIONAL DE LA PROPIEDAD INDUSTRIAL</t>
  </si>
  <si>
    <t xml:space="preserve">                                              Balance General Preliminar</t>
  </si>
  <si>
    <t xml:space="preserve">                                               al 31 de Julio  del 2017</t>
  </si>
  <si>
    <t xml:space="preserve">                                                                        ( VALORES 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</si>
</sst>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10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vertical="center"/>
    </xf>
    <xf numFmtId="17" fontId="8" fillId="2" borderId="0" xfId="1" applyNumberFormat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7" fillId="2" borderId="11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lef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8" fillId="2" borderId="13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12" fillId="0" borderId="0" xfId="0" applyFont="1" applyBorder="1"/>
    <xf numFmtId="39" fontId="13" fillId="0" borderId="0" xfId="0" applyNumberFormat="1" applyFont="1" applyBorder="1"/>
    <xf numFmtId="39" fontId="14" fillId="0" borderId="0" xfId="0" applyNumberFormat="1" applyFont="1" applyBorder="1"/>
    <xf numFmtId="39" fontId="15" fillId="0" borderId="0" xfId="0" applyNumberFormat="1" applyFont="1" applyBorder="1"/>
    <xf numFmtId="0" fontId="0" fillId="0" borderId="11" xfId="0" applyBorder="1"/>
    <xf numFmtId="0" fontId="0" fillId="0" borderId="6" xfId="0" applyBorder="1"/>
    <xf numFmtId="39" fontId="13" fillId="0" borderId="11" xfId="0" applyNumberFormat="1" applyFont="1" applyBorder="1"/>
    <xf numFmtId="39" fontId="15" fillId="0" borderId="12" xfId="0" applyNumberFormat="1" applyFont="1" applyBorder="1"/>
    <xf numFmtId="39" fontId="8" fillId="2" borderId="11" xfId="1" applyNumberFormat="1" applyFont="1" applyFill="1" applyBorder="1" applyAlignment="1">
      <alignment horizontal="right" vertical="center"/>
    </xf>
    <xf numFmtId="39" fontId="15" fillId="0" borderId="11" xfId="0" applyNumberFormat="1" applyFont="1" applyBorder="1"/>
    <xf numFmtId="39" fontId="15" fillId="0" borderId="13" xfId="0" applyNumberFormat="1" applyFont="1" applyBorder="1"/>
    <xf numFmtId="39" fontId="13" fillId="0" borderId="4" xfId="0" applyNumberFormat="1" applyFont="1" applyBorder="1"/>
    <xf numFmtId="39" fontId="13" fillId="0" borderId="6" xfId="0" applyNumberFormat="1" applyFont="1" applyBorder="1"/>
    <xf numFmtId="39" fontId="15" fillId="0" borderId="4" xfId="0" applyNumberFormat="1" applyFont="1" applyBorder="1"/>
    <xf numFmtId="39" fontId="15" fillId="0" borderId="9" xfId="0" applyNumberFormat="1" applyFont="1" applyBorder="1"/>
    <xf numFmtId="39" fontId="15" fillId="0" borderId="10" xfId="0" applyNumberFormat="1" applyFont="1" applyBorder="1"/>
    <xf numFmtId="4" fontId="0" fillId="0" borderId="4" xfId="0" applyNumberFormat="1" applyBorder="1"/>
    <xf numFmtId="0" fontId="8" fillId="2" borderId="3" xfId="1" applyFont="1" applyFill="1" applyBorder="1" applyAlignment="1">
      <alignment horizontal="left" vertical="center"/>
    </xf>
    <xf numFmtId="4" fontId="0" fillId="0" borderId="14" xfId="0" applyNumberFormat="1" applyBorder="1"/>
    <xf numFmtId="0" fontId="8" fillId="2" borderId="15" xfId="1" applyFont="1" applyFill="1" applyBorder="1" applyAlignment="1">
      <alignment horizontal="left" vertical="center"/>
    </xf>
    <xf numFmtId="0" fontId="8" fillId="2" borderId="14" xfId="1" applyFont="1" applyFill="1" applyBorder="1" applyAlignment="1">
      <alignment horizontal="left" vertical="center"/>
    </xf>
    <xf numFmtId="0" fontId="0" fillId="0" borderId="15" xfId="0" applyBorder="1"/>
    <xf numFmtId="0" fontId="8" fillId="2" borderId="3" xfId="1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/>
    </xf>
    <xf numFmtId="0" fontId="3" fillId="0" borderId="3" xfId="1" applyFont="1" applyBorder="1" applyAlignment="1"/>
    <xf numFmtId="0" fontId="3" fillId="0" borderId="0" xfId="1" applyFont="1" applyBorder="1" applyAlignment="1"/>
    <xf numFmtId="0" fontId="3" fillId="0" borderId="4" xfId="1" applyFont="1" applyBorder="1" applyAlignment="1"/>
    <xf numFmtId="0" fontId="11" fillId="2" borderId="3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39" fontId="8" fillId="2" borderId="7" xfId="1" applyNumberFormat="1" applyFont="1" applyFill="1" applyBorder="1" applyAlignment="1">
      <alignment horizontal="right" vertical="center"/>
    </xf>
    <xf numFmtId="39" fontId="8" fillId="0" borderId="4" xfId="1" applyNumberFormat="1" applyFont="1" applyFill="1" applyBorder="1" applyAlignment="1">
      <alignment horizontal="right" vertical="center"/>
    </xf>
    <xf numFmtId="39" fontId="15" fillId="0" borderId="7" xfId="0" applyNumberFormat="1" applyFont="1" applyBorder="1"/>
    <xf numFmtId="0" fontId="0" fillId="0" borderId="3" xfId="0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21" zoomScaleNormal="100" workbookViewId="0">
      <selection activeCell="A31" sqref="A31"/>
    </sheetView>
  </sheetViews>
  <sheetFormatPr baseColWidth="10" defaultRowHeight="15" x14ac:dyDescent="0.25"/>
  <cols>
    <col min="1" max="1" width="74.85546875" customWidth="1"/>
    <col min="2" max="3" width="31.5703125" style="1" hidden="1" customWidth="1"/>
    <col min="4" max="4" width="32.42578125" style="1" hidden="1" customWidth="1"/>
    <col min="5" max="5" width="38.140625" style="1" hidden="1" customWidth="1"/>
    <col min="6" max="6" width="25" style="1" hidden="1" customWidth="1"/>
    <col min="7" max="7" width="18.7109375" hidden="1" customWidth="1"/>
    <col min="8" max="8" width="41.7109375" customWidth="1"/>
  </cols>
  <sheetData>
    <row r="1" spans="1:9" hidden="1" x14ac:dyDescent="0.25">
      <c r="A1" s="6"/>
      <c r="B1" s="17"/>
      <c r="C1" s="17"/>
      <c r="D1" s="17"/>
      <c r="E1" s="17"/>
      <c r="F1" s="17"/>
    </row>
    <row r="2" spans="1:9" hidden="1" x14ac:dyDescent="0.25">
      <c r="A2" s="7"/>
      <c r="B2" s="3"/>
      <c r="C2" s="3"/>
      <c r="D2" s="3"/>
      <c r="E2" s="3"/>
      <c r="F2" s="3"/>
    </row>
    <row r="3" spans="1:9" ht="15.75" thickBot="1" x14ac:dyDescent="0.3">
      <c r="A3" s="3"/>
      <c r="B3" s="3"/>
      <c r="C3" s="3"/>
      <c r="D3" s="3"/>
      <c r="E3" s="3"/>
      <c r="F3" s="3"/>
    </row>
    <row r="4" spans="1:9" x14ac:dyDescent="0.25">
      <c r="A4" s="6"/>
      <c r="B4" s="17"/>
      <c r="C4" s="17"/>
      <c r="D4" s="17"/>
      <c r="E4" s="17"/>
      <c r="F4" s="19"/>
      <c r="G4" s="48"/>
      <c r="H4" s="49"/>
    </row>
    <row r="5" spans="1:9" ht="37.5" x14ac:dyDescent="0.65">
      <c r="A5" s="76" t="s">
        <v>41</v>
      </c>
      <c r="B5" s="77"/>
      <c r="C5" s="77"/>
      <c r="D5" s="77"/>
      <c r="E5" s="77"/>
      <c r="F5" s="78"/>
      <c r="G5" s="50"/>
      <c r="H5" s="51"/>
      <c r="I5" s="1"/>
    </row>
    <row r="6" spans="1:9" ht="18.75" x14ac:dyDescent="0.25">
      <c r="A6" s="79" t="s">
        <v>43</v>
      </c>
      <c r="B6" s="80"/>
      <c r="C6" s="80"/>
      <c r="D6" s="80"/>
      <c r="E6" s="80"/>
      <c r="F6" s="81"/>
      <c r="G6" s="50"/>
      <c r="H6" s="51"/>
      <c r="I6" s="1"/>
    </row>
    <row r="7" spans="1:9" ht="18.75" x14ac:dyDescent="0.25">
      <c r="A7" s="82" t="s">
        <v>42</v>
      </c>
      <c r="B7" s="83"/>
      <c r="C7" s="83"/>
      <c r="D7" s="83"/>
      <c r="E7" s="83"/>
      <c r="F7" s="84"/>
      <c r="G7" s="50"/>
      <c r="H7" s="51"/>
      <c r="I7" s="1"/>
    </row>
    <row r="8" spans="1:9" ht="18" x14ac:dyDescent="0.25">
      <c r="A8" s="15" t="s">
        <v>44</v>
      </c>
      <c r="B8" s="35"/>
      <c r="C8" s="35"/>
      <c r="D8" s="35"/>
      <c r="E8" s="35"/>
      <c r="F8" s="16"/>
      <c r="G8" s="50"/>
      <c r="H8" s="51"/>
    </row>
    <row r="9" spans="1:9" ht="18" x14ac:dyDescent="0.25">
      <c r="A9" s="15" t="s">
        <v>45</v>
      </c>
      <c r="B9" s="35"/>
      <c r="C9" s="35"/>
      <c r="D9" s="35"/>
      <c r="E9" s="35"/>
      <c r="F9" s="16"/>
      <c r="G9" s="50"/>
      <c r="H9" s="51"/>
    </row>
    <row r="10" spans="1:9" x14ac:dyDescent="0.25">
      <c r="A10" s="8" t="s">
        <v>46</v>
      </c>
      <c r="B10" s="36"/>
      <c r="C10" s="36"/>
      <c r="D10" s="36"/>
      <c r="E10" s="36"/>
      <c r="F10" s="20"/>
      <c r="G10" s="50"/>
      <c r="H10" s="51"/>
    </row>
    <row r="11" spans="1:9" ht="16.5" x14ac:dyDescent="0.25">
      <c r="A11" s="74" t="s">
        <v>0</v>
      </c>
      <c r="B11" s="2"/>
      <c r="C11" s="2"/>
      <c r="D11" s="2"/>
      <c r="E11" s="2"/>
      <c r="F11" s="21"/>
      <c r="G11" s="50"/>
      <c r="H11" s="51"/>
    </row>
    <row r="12" spans="1:9" ht="16.5" x14ac:dyDescent="0.25">
      <c r="A12" s="74"/>
      <c r="B12" s="2"/>
      <c r="C12" s="2"/>
      <c r="D12" s="2"/>
      <c r="E12" s="2"/>
      <c r="F12" s="21"/>
      <c r="G12" s="50"/>
      <c r="H12" s="75" t="s">
        <v>36</v>
      </c>
    </row>
    <row r="13" spans="1:9" ht="16.5" x14ac:dyDescent="0.25">
      <c r="A13" s="74"/>
      <c r="B13" s="2"/>
      <c r="C13" s="2"/>
      <c r="D13" s="2"/>
      <c r="E13" s="40"/>
      <c r="F13" s="21"/>
      <c r="G13" s="50"/>
      <c r="H13" s="51"/>
    </row>
    <row r="14" spans="1:9" s="1" customFormat="1" ht="16.5" x14ac:dyDescent="0.25">
      <c r="A14" s="69"/>
      <c r="B14" s="40">
        <v>42856</v>
      </c>
      <c r="C14" s="40"/>
      <c r="D14" s="2"/>
      <c r="E14" s="40">
        <v>42826</v>
      </c>
      <c r="F14" s="21" t="s">
        <v>35</v>
      </c>
      <c r="G14" s="52" t="s">
        <v>36</v>
      </c>
      <c r="H14" s="51"/>
    </row>
    <row r="15" spans="1:9" ht="16.5" x14ac:dyDescent="0.25">
      <c r="A15" s="69" t="s">
        <v>1</v>
      </c>
      <c r="B15" s="40"/>
      <c r="C15" s="40"/>
      <c r="D15" s="2"/>
      <c r="E15" s="2"/>
      <c r="F15" s="22"/>
      <c r="G15" s="50"/>
      <c r="H15" s="51"/>
    </row>
    <row r="16" spans="1:9" ht="16.5" x14ac:dyDescent="0.25">
      <c r="A16" s="9" t="s">
        <v>2</v>
      </c>
      <c r="B16" s="41">
        <f>+D16+C16</f>
        <v>79359318.669999987</v>
      </c>
      <c r="C16" s="41">
        <v>5245340.82</v>
      </c>
      <c r="D16" s="41">
        <v>74113977.849999994</v>
      </c>
      <c r="E16" s="41">
        <v>6470287.2800000003</v>
      </c>
      <c r="F16" s="23">
        <v>67643690.569999993</v>
      </c>
      <c r="G16" s="53">
        <f>+E16+F16</f>
        <v>74113977.849999994</v>
      </c>
      <c r="H16" s="63">
        <v>98425644.189999998</v>
      </c>
    </row>
    <row r="17" spans="1:8" ht="16.5" x14ac:dyDescent="0.25">
      <c r="A17" s="9" t="s">
        <v>3</v>
      </c>
      <c r="B17" s="41">
        <f>+D17+C17</f>
        <v>1704754.6500000001</v>
      </c>
      <c r="C17" s="41">
        <v>62250.59</v>
      </c>
      <c r="D17" s="41">
        <v>1642504.06</v>
      </c>
      <c r="E17" s="41">
        <v>2</v>
      </c>
      <c r="F17" s="23">
        <v>1642502.06</v>
      </c>
      <c r="G17" s="53">
        <f>+E17+F17</f>
        <v>1642504.06</v>
      </c>
      <c r="H17" s="63">
        <v>1629794.94</v>
      </c>
    </row>
    <row r="18" spans="1:8" ht="16.5" x14ac:dyDescent="0.25">
      <c r="A18" s="9" t="s">
        <v>4</v>
      </c>
      <c r="B18" s="41">
        <f>+D18+C18</f>
        <v>690202.7</v>
      </c>
      <c r="C18" s="41">
        <v>-115000.38</v>
      </c>
      <c r="D18" s="41">
        <v>805203.08</v>
      </c>
      <c r="E18" s="41">
        <v>-115965.36</v>
      </c>
      <c r="F18" s="23">
        <v>921168.44</v>
      </c>
      <c r="G18" s="53">
        <f t="shared" ref="G18:G19" si="0">+E18+F18</f>
        <v>805203.08</v>
      </c>
      <c r="H18" s="63">
        <v>547580.05999999994</v>
      </c>
    </row>
    <row r="19" spans="1:8" ht="17.25" thickBot="1" x14ac:dyDescent="0.3">
      <c r="A19" s="9" t="s">
        <v>5</v>
      </c>
      <c r="B19" s="42">
        <f>+D19+C19</f>
        <v>5402438.1699999999</v>
      </c>
      <c r="C19" s="42">
        <v>285452</v>
      </c>
      <c r="D19" s="42">
        <v>5116986.17</v>
      </c>
      <c r="E19" s="42">
        <v>674171.67</v>
      </c>
      <c r="F19" s="24">
        <v>4442814.5</v>
      </c>
      <c r="G19" s="58">
        <f t="shared" si="0"/>
        <v>5116986.17</v>
      </c>
      <c r="H19" s="64">
        <v>2311291.2400000002</v>
      </c>
    </row>
    <row r="20" spans="1:8" ht="18.75" x14ac:dyDescent="0.3">
      <c r="A20" s="69" t="s">
        <v>6</v>
      </c>
      <c r="B20" s="44">
        <f>SUM(B16:B19)</f>
        <v>87156714.189999998</v>
      </c>
      <c r="C20" s="44">
        <f>SUM(C16:C19)</f>
        <v>5478043.0300000003</v>
      </c>
      <c r="D20" s="44">
        <v>81678671.159999996</v>
      </c>
      <c r="E20" s="44">
        <f>SUM(E16:E19)</f>
        <v>7028495.5899999999</v>
      </c>
      <c r="F20" s="25">
        <v>74650175.569999993</v>
      </c>
      <c r="G20" s="54">
        <f>SUM(G16:G19)</f>
        <v>81678671.159999996</v>
      </c>
      <c r="H20" s="65">
        <v>102914310.42999999</v>
      </c>
    </row>
    <row r="21" spans="1:8" ht="16.5" x14ac:dyDescent="0.25">
      <c r="A21" s="69" t="s">
        <v>7</v>
      </c>
      <c r="B21" s="44"/>
      <c r="C21" s="44"/>
      <c r="D21" s="43"/>
      <c r="E21" s="2"/>
      <c r="F21" s="21"/>
      <c r="G21" s="50"/>
      <c r="H21" s="63"/>
    </row>
    <row r="22" spans="1:8" ht="16.5" hidden="1" x14ac:dyDescent="0.25">
      <c r="A22" s="9" t="s">
        <v>8</v>
      </c>
      <c r="B22" s="41"/>
      <c r="C22" s="41"/>
      <c r="D22" s="47"/>
      <c r="E22" s="37"/>
      <c r="F22" s="26"/>
      <c r="G22" s="50"/>
      <c r="H22" s="63">
        <v>0</v>
      </c>
    </row>
    <row r="23" spans="1:8" ht="16.5" hidden="1" x14ac:dyDescent="0.25">
      <c r="A23" s="9" t="s">
        <v>9</v>
      </c>
      <c r="B23" s="41"/>
      <c r="C23" s="41"/>
      <c r="D23" s="47"/>
      <c r="E23" s="37"/>
      <c r="F23" s="26"/>
      <c r="G23" s="50"/>
      <c r="H23" s="63">
        <v>0</v>
      </c>
    </row>
    <row r="24" spans="1:8" ht="16.5" x14ac:dyDescent="0.25">
      <c r="A24" s="9" t="s">
        <v>37</v>
      </c>
      <c r="B24" s="41">
        <f t="shared" ref="B24:B30" si="1">+D24+C24</f>
        <v>12500000</v>
      </c>
      <c r="C24" s="41"/>
      <c r="D24" s="41">
        <v>12500000</v>
      </c>
      <c r="E24" s="41"/>
      <c r="F24" s="27">
        <v>12500000</v>
      </c>
      <c r="G24" s="53">
        <f>+E24+F24</f>
        <v>12500000</v>
      </c>
      <c r="H24" s="63">
        <v>12500000</v>
      </c>
    </row>
    <row r="25" spans="1:8" s="1" customFormat="1" ht="16.5" x14ac:dyDescent="0.25">
      <c r="A25" s="9" t="s">
        <v>32</v>
      </c>
      <c r="B25" s="41">
        <f t="shared" si="1"/>
        <v>4828403.8599999994</v>
      </c>
      <c r="C25" s="41">
        <v>0</v>
      </c>
      <c r="D25" s="41">
        <v>4828403.8599999994</v>
      </c>
      <c r="E25" s="41">
        <v>397546.72</v>
      </c>
      <c r="F25" s="27">
        <v>4430857.1399999997</v>
      </c>
      <c r="G25" s="53">
        <f t="shared" ref="G25:G30" si="2">+E25+F25</f>
        <v>4828403.8599999994</v>
      </c>
      <c r="H25" s="63">
        <v>4828403.8599999994</v>
      </c>
    </row>
    <row r="26" spans="1:8" ht="16.5" x14ac:dyDescent="0.25">
      <c r="A26" s="9" t="s">
        <v>38</v>
      </c>
      <c r="B26" s="41">
        <f t="shared" si="1"/>
        <v>13373586.249999996</v>
      </c>
      <c r="C26" s="41">
        <v>-24448.97</v>
      </c>
      <c r="D26" s="41">
        <v>13398035.219999997</v>
      </c>
      <c r="E26" s="41">
        <v>-24448.97</v>
      </c>
      <c r="F26" s="27">
        <v>13422484.189999998</v>
      </c>
      <c r="G26" s="53">
        <f t="shared" si="2"/>
        <v>13398035.219999997</v>
      </c>
      <c r="H26" s="63">
        <v>13324688.309999999</v>
      </c>
    </row>
    <row r="27" spans="1:8" s="1" customFormat="1" ht="16.5" x14ac:dyDescent="0.25">
      <c r="A27" s="9" t="s">
        <v>34</v>
      </c>
      <c r="B27" s="41">
        <f t="shared" si="1"/>
        <v>95055361.600000024</v>
      </c>
      <c r="C27" s="41">
        <v>-467637.16</v>
      </c>
      <c r="D27" s="41">
        <v>95522998.76000002</v>
      </c>
      <c r="E27" s="41">
        <v>-467637.16</v>
      </c>
      <c r="F27" s="27">
        <v>95990635.920000017</v>
      </c>
      <c r="G27" s="53">
        <f t="shared" si="2"/>
        <v>95522998.76000002</v>
      </c>
      <c r="H27" s="63">
        <v>94120087.280000001</v>
      </c>
    </row>
    <row r="28" spans="1:8" ht="16.5" x14ac:dyDescent="0.25">
      <c r="A28" s="9" t="s">
        <v>10</v>
      </c>
      <c r="B28" s="41">
        <f t="shared" si="1"/>
        <v>98035.17</v>
      </c>
      <c r="C28" s="41"/>
      <c r="D28" s="41">
        <v>98035.17</v>
      </c>
      <c r="E28" s="41"/>
      <c r="F28" s="27">
        <v>98035.17</v>
      </c>
      <c r="G28" s="53">
        <f t="shared" si="2"/>
        <v>98035.17</v>
      </c>
      <c r="H28" s="63">
        <v>98035.17</v>
      </c>
    </row>
    <row r="29" spans="1:8" ht="16.5" x14ac:dyDescent="0.25">
      <c r="A29" s="9" t="s">
        <v>11</v>
      </c>
      <c r="B29" s="41">
        <f t="shared" si="1"/>
        <v>13727224.24</v>
      </c>
      <c r="C29" s="41">
        <v>-374441.29</v>
      </c>
      <c r="D29" s="41">
        <v>14101665.529999999</v>
      </c>
      <c r="E29" s="41">
        <v>-349497.41</v>
      </c>
      <c r="F29" s="27">
        <v>14451162.939999999</v>
      </c>
      <c r="G29" s="53">
        <f t="shared" si="2"/>
        <v>14101665.529999999</v>
      </c>
      <c r="H29" s="63">
        <v>17193312.23</v>
      </c>
    </row>
    <row r="30" spans="1:8" ht="17.25" thickBot="1" x14ac:dyDescent="0.3">
      <c r="A30" s="9" t="s">
        <v>12</v>
      </c>
      <c r="B30" s="42">
        <f t="shared" si="1"/>
        <v>19983011.826999996</v>
      </c>
      <c r="C30" s="42">
        <v>-69463.34</v>
      </c>
      <c r="D30" s="42">
        <v>20052475.166999996</v>
      </c>
      <c r="E30" s="42">
        <f>71742.78-144483.42</f>
        <v>-72740.640000000014</v>
      </c>
      <c r="F30" s="28">
        <v>20125215.806999996</v>
      </c>
      <c r="G30" s="53">
        <f t="shared" si="2"/>
        <v>20052475.166999996</v>
      </c>
      <c r="H30" s="64">
        <v>20147682.48</v>
      </c>
    </row>
    <row r="31" spans="1:8" ht="17.25" thickBot="1" x14ac:dyDescent="0.3">
      <c r="A31" s="69" t="s">
        <v>13</v>
      </c>
      <c r="B31" s="45">
        <f>SUM(B24:B30)</f>
        <v>159565622.94700003</v>
      </c>
      <c r="C31" s="45">
        <f>SUM(C24:C30)</f>
        <v>-935990.75999999989</v>
      </c>
      <c r="D31" s="45">
        <v>160501613.70699999</v>
      </c>
      <c r="E31" s="45">
        <f>SUM(E24:E30)</f>
        <v>-516777.45999999996</v>
      </c>
      <c r="F31" s="29">
        <v>161018391.167</v>
      </c>
      <c r="G31" s="59">
        <f>+E31+F31</f>
        <v>160501613.70699999</v>
      </c>
      <c r="H31" s="66">
        <v>162212209.32999998</v>
      </c>
    </row>
    <row r="32" spans="1:8" ht="17.25" thickBot="1" x14ac:dyDescent="0.3">
      <c r="A32" s="69" t="s">
        <v>14</v>
      </c>
      <c r="B32" s="46">
        <f>+B20+B31</f>
        <v>246722337.13700002</v>
      </c>
      <c r="C32" s="46">
        <f>+C20+C31</f>
        <v>4542052.2700000005</v>
      </c>
      <c r="D32" s="46">
        <v>242180284.86699998</v>
      </c>
      <c r="E32" s="46">
        <f>+E20+E31</f>
        <v>6511718.1299999999</v>
      </c>
      <c r="F32" s="30">
        <v>235668566.73699999</v>
      </c>
      <c r="G32" s="62">
        <f>+G20+G31</f>
        <v>242180284.86699998</v>
      </c>
      <c r="H32" s="67">
        <v>265126519.75999999</v>
      </c>
    </row>
    <row r="33" spans="1:8" ht="17.25" thickTop="1" x14ac:dyDescent="0.25">
      <c r="A33" s="69" t="s">
        <v>15</v>
      </c>
      <c r="B33" s="44"/>
      <c r="C33" s="44"/>
      <c r="D33" s="43"/>
      <c r="E33" s="2"/>
      <c r="F33" s="21"/>
      <c r="G33" s="50"/>
      <c r="H33" s="63"/>
    </row>
    <row r="34" spans="1:8" ht="16.5" x14ac:dyDescent="0.25">
      <c r="A34" s="69" t="s">
        <v>16</v>
      </c>
      <c r="B34" s="44"/>
      <c r="C34" s="44"/>
      <c r="D34" s="43"/>
      <c r="E34" s="2"/>
      <c r="F34" s="21"/>
      <c r="G34" s="50"/>
      <c r="H34" s="63"/>
    </row>
    <row r="35" spans="1:8" ht="16.5" x14ac:dyDescent="0.25">
      <c r="A35" s="9" t="s">
        <v>17</v>
      </c>
      <c r="B35" s="41"/>
      <c r="C35" s="41"/>
      <c r="D35" s="47"/>
      <c r="E35" s="41"/>
      <c r="F35" s="26"/>
      <c r="G35" s="50"/>
      <c r="H35" s="63"/>
    </row>
    <row r="36" spans="1:8" ht="16.5" x14ac:dyDescent="0.25">
      <c r="A36" s="9" t="s">
        <v>18</v>
      </c>
      <c r="B36" s="41">
        <f>+D36+C36</f>
        <v>3297121.5399999991</v>
      </c>
      <c r="C36" s="41">
        <f>-67288.5-6185583.75</f>
        <v>-6252872.25</v>
      </c>
      <c r="D36" s="41">
        <v>9549993.7899999991</v>
      </c>
      <c r="E36" s="41">
        <v>-1034930.71</v>
      </c>
      <c r="F36" s="27">
        <v>10584924.5</v>
      </c>
      <c r="G36" s="53">
        <f>+E36+F36</f>
        <v>9549993.7899999991</v>
      </c>
      <c r="H36" s="63">
        <v>14412263.399999999</v>
      </c>
    </row>
    <row r="37" spans="1:8" ht="16.5" x14ac:dyDescent="0.25">
      <c r="A37" s="9" t="s">
        <v>19</v>
      </c>
      <c r="B37" s="41">
        <f>+D37+C37</f>
        <v>1612159.0100000002</v>
      </c>
      <c r="C37" s="41">
        <f>11880+29408.86-30114.71+70539+34372.45-48810.27+197693.44</f>
        <v>264968.77</v>
      </c>
      <c r="D37" s="41">
        <v>1347190.2400000002</v>
      </c>
      <c r="E37" s="41">
        <f>-6280-204117.28-191267.82-6000+30099.25+545150.41</f>
        <v>167584.56000000006</v>
      </c>
      <c r="F37" s="27">
        <v>1179605.6800000002</v>
      </c>
      <c r="G37" s="53">
        <f t="shared" ref="G37:G38" si="3">+E37+F37</f>
        <v>1347190.2400000002</v>
      </c>
      <c r="H37" s="63">
        <v>2831900.227</v>
      </c>
    </row>
    <row r="38" spans="1:8" ht="17.25" thickBot="1" x14ac:dyDescent="0.3">
      <c r="A38" s="9" t="s">
        <v>20</v>
      </c>
      <c r="B38" s="42">
        <f>+D38+C38</f>
        <v>1427522.3499999999</v>
      </c>
      <c r="C38" s="42">
        <f>5706.32+1796.61-290512.8+58314.39-318181.54+142459.72+50+42513</f>
        <v>-357854.30000000005</v>
      </c>
      <c r="D38" s="42">
        <v>1785376.65</v>
      </c>
      <c r="E38" s="42">
        <f>-33328.21-44707.02-6901.04+130906.03-6673.73+41050.65-250-6358.99-37377.86</f>
        <v>36359.830000000016</v>
      </c>
      <c r="F38" s="28">
        <v>1749016.8199999998</v>
      </c>
      <c r="G38" s="58">
        <f t="shared" si="3"/>
        <v>1785376.65</v>
      </c>
      <c r="H38" s="64">
        <v>1650013.3</v>
      </c>
    </row>
    <row r="39" spans="1:8" ht="16.5" x14ac:dyDescent="0.25">
      <c r="A39" s="69" t="s">
        <v>21</v>
      </c>
      <c r="B39" s="44">
        <f>SUM(B36:B38)</f>
        <v>6336802.8999999985</v>
      </c>
      <c r="C39" s="44">
        <f>SUM(C36:C38)</f>
        <v>-6345757.7800000003</v>
      </c>
      <c r="D39" s="44">
        <v>12682560.68</v>
      </c>
      <c r="E39" s="44">
        <f>SUM(E36:E38)</f>
        <v>-830986.31999999983</v>
      </c>
      <c r="F39" s="31">
        <v>13513547</v>
      </c>
      <c r="G39" s="55">
        <f>SUM(G36:G38)</f>
        <v>12682560.68</v>
      </c>
      <c r="H39" s="63">
        <v>18894176.926999997</v>
      </c>
    </row>
    <row r="40" spans="1:8" ht="17.25" thickBot="1" x14ac:dyDescent="0.3">
      <c r="A40" s="69" t="s">
        <v>22</v>
      </c>
      <c r="B40" s="60">
        <f>+D40+C40</f>
        <v>2600000</v>
      </c>
      <c r="C40" s="60">
        <v>0</v>
      </c>
      <c r="D40" s="60">
        <v>2600000</v>
      </c>
      <c r="E40" s="38">
        <v>0</v>
      </c>
      <c r="F40" s="34">
        <v>2600000</v>
      </c>
      <c r="G40" s="61">
        <f>+E40+F40</f>
        <v>2600000</v>
      </c>
      <c r="H40" s="64">
        <v>2600000</v>
      </c>
    </row>
    <row r="41" spans="1:8" ht="16.5" x14ac:dyDescent="0.25">
      <c r="A41" s="69" t="s">
        <v>23</v>
      </c>
      <c r="B41" s="44">
        <f>+B39+B40</f>
        <v>8936802.8999999985</v>
      </c>
      <c r="C41" s="44">
        <f>+C39+C40</f>
        <v>-6345757.7800000003</v>
      </c>
      <c r="D41" s="44">
        <v>15282560.68</v>
      </c>
      <c r="E41" s="43">
        <f>+E39+E40</f>
        <v>-830986.31999999983</v>
      </c>
      <c r="F41" s="31">
        <v>16113547</v>
      </c>
      <c r="G41" s="55">
        <f>+G39+G40</f>
        <v>15282560.68</v>
      </c>
      <c r="H41" s="65">
        <v>21494176.927000001</v>
      </c>
    </row>
    <row r="42" spans="1:8" ht="16.5" x14ac:dyDescent="0.25">
      <c r="A42" s="69" t="s">
        <v>24</v>
      </c>
      <c r="B42" s="44"/>
      <c r="C42" s="44"/>
      <c r="D42" s="43"/>
      <c r="E42" s="2"/>
      <c r="F42" s="21"/>
      <c r="G42" s="50"/>
      <c r="H42" s="63"/>
    </row>
    <row r="43" spans="1:8" ht="16.5" x14ac:dyDescent="0.25">
      <c r="A43" s="9" t="s">
        <v>33</v>
      </c>
      <c r="B43" s="41">
        <f>+D43+C43</f>
        <v>4978085.8499999996</v>
      </c>
      <c r="C43" s="41"/>
      <c r="D43" s="41">
        <v>4978085.8499999996</v>
      </c>
      <c r="E43" s="47"/>
      <c r="F43" s="27">
        <v>4978085.8499999996</v>
      </c>
      <c r="G43" s="53">
        <f>+E43+F43</f>
        <v>4978085.8499999996</v>
      </c>
      <c r="H43" s="63">
        <v>4978085.84</v>
      </c>
    </row>
    <row r="44" spans="1:8" ht="16.5" x14ac:dyDescent="0.25">
      <c r="A44" s="9" t="s">
        <v>25</v>
      </c>
      <c r="B44" s="41">
        <f>117303294.75+7342704.45</f>
        <v>124645999.2</v>
      </c>
      <c r="C44" s="41"/>
      <c r="D44" s="41">
        <v>117303294.75</v>
      </c>
      <c r="E44" s="41">
        <f>62771077.15+54532217.6</f>
        <v>117303294.75</v>
      </c>
      <c r="F44" s="27">
        <v>62771077.149999999</v>
      </c>
      <c r="G44" s="53">
        <f>+E44</f>
        <v>117303294.75</v>
      </c>
      <c r="H44" s="63">
        <v>83809044.349999994</v>
      </c>
    </row>
    <row r="45" spans="1:8" ht="16.5" x14ac:dyDescent="0.25">
      <c r="A45" s="9" t="s">
        <v>26</v>
      </c>
      <c r="B45" s="41">
        <f>+D45+C45</f>
        <v>97273639.140000001</v>
      </c>
      <c r="C45" s="41"/>
      <c r="D45" s="41">
        <v>97273639.140000001</v>
      </c>
      <c r="E45" s="47"/>
      <c r="F45" s="27">
        <v>97273639.140000001</v>
      </c>
      <c r="G45" s="53">
        <f>+E45+F45</f>
        <v>97273639.140000001</v>
      </c>
      <c r="H45" s="63">
        <v>97307337.310000002</v>
      </c>
    </row>
    <row r="46" spans="1:8" ht="17.25" thickBot="1" x14ac:dyDescent="0.3">
      <c r="A46" s="9" t="s">
        <v>27</v>
      </c>
      <c r="B46" s="42">
        <f>32777668.62-21397772.44-24448.97-467637.16</f>
        <v>10887810.049999999</v>
      </c>
      <c r="C46" s="42"/>
      <c r="D46" s="42">
        <v>7342704.4499999993</v>
      </c>
      <c r="E46" s="42">
        <f>27794079.75-20451375.3</f>
        <v>7342704.4499999993</v>
      </c>
      <c r="F46" s="28">
        <v>54532217.600000001</v>
      </c>
      <c r="G46" s="58">
        <f>+E46</f>
        <v>7342704.4499999993</v>
      </c>
      <c r="H46" s="64">
        <v>57537875.329999998</v>
      </c>
    </row>
    <row r="47" spans="1:8" ht="17.25" thickBot="1" x14ac:dyDescent="0.3">
      <c r="A47" s="69" t="s">
        <v>28</v>
      </c>
      <c r="B47" s="45">
        <f>SUM(B43:B46)</f>
        <v>237785534.24000001</v>
      </c>
      <c r="C47" s="45"/>
      <c r="D47" s="45">
        <v>226897724.19</v>
      </c>
      <c r="E47" s="45">
        <f>SUM(E43:E46)</f>
        <v>124645999.2</v>
      </c>
      <c r="F47" s="29">
        <v>219555019.73999998</v>
      </c>
      <c r="G47" s="59">
        <f>SUM(G43:G46)</f>
        <v>226897724.19</v>
      </c>
      <c r="H47" s="66">
        <v>243632342.82999998</v>
      </c>
    </row>
    <row r="48" spans="1:8" ht="17.25" thickBot="1" x14ac:dyDescent="0.3">
      <c r="A48" s="69" t="s">
        <v>29</v>
      </c>
      <c r="B48" s="44">
        <f>+B41+B47</f>
        <v>246722337.14000002</v>
      </c>
      <c r="C48" s="44"/>
      <c r="D48" s="85">
        <v>242180284.87</v>
      </c>
      <c r="E48" s="43"/>
      <c r="F48" s="86">
        <v>235668566.73999998</v>
      </c>
      <c r="G48" s="87">
        <f>+G41+G47</f>
        <v>242180284.87</v>
      </c>
      <c r="H48" s="67">
        <v>265126519.75699997</v>
      </c>
    </row>
    <row r="49" spans="1:8" ht="17.25" thickTop="1" x14ac:dyDescent="0.25">
      <c r="A49" s="69"/>
      <c r="B49" s="2"/>
      <c r="C49" s="2"/>
      <c r="D49" s="2"/>
      <c r="E49" s="2"/>
      <c r="F49" s="21"/>
      <c r="G49" s="50"/>
      <c r="H49" s="51"/>
    </row>
    <row r="50" spans="1:8" ht="17.25" x14ac:dyDescent="0.25">
      <c r="A50" s="11" t="s">
        <v>30</v>
      </c>
      <c r="B50" s="68"/>
      <c r="C50" s="2"/>
      <c r="D50" s="2"/>
      <c r="E50" s="2"/>
      <c r="F50" s="21"/>
      <c r="G50" s="50"/>
      <c r="H50" s="51"/>
    </row>
    <row r="51" spans="1:8" ht="16.5" x14ac:dyDescent="0.25">
      <c r="A51" s="69" t="s">
        <v>31</v>
      </c>
      <c r="B51" s="68"/>
      <c r="C51" s="2"/>
      <c r="D51" s="2"/>
      <c r="E51" s="2"/>
      <c r="F51" s="21"/>
      <c r="G51" s="50"/>
      <c r="H51" s="51"/>
    </row>
    <row r="52" spans="1:8" s="1" customFormat="1" ht="16.5" x14ac:dyDescent="0.25">
      <c r="A52" s="69"/>
      <c r="B52" s="68"/>
      <c r="C52" s="2"/>
      <c r="D52" s="2"/>
      <c r="E52" s="2"/>
      <c r="F52" s="21"/>
      <c r="G52" s="50"/>
      <c r="H52" s="51"/>
    </row>
    <row r="53" spans="1:8" ht="16.5" x14ac:dyDescent="0.25">
      <c r="A53" s="88"/>
      <c r="B53" s="68"/>
      <c r="C53" s="2"/>
      <c r="D53" s="2"/>
      <c r="E53" s="2"/>
      <c r="F53" s="21"/>
      <c r="G53" s="50"/>
      <c r="H53" s="51"/>
    </row>
    <row r="54" spans="1:8" ht="16.5" x14ac:dyDescent="0.25">
      <c r="A54" s="88"/>
      <c r="B54" s="70"/>
      <c r="C54" s="71"/>
      <c r="D54" s="71"/>
      <c r="E54" s="71"/>
      <c r="F54" s="72"/>
      <c r="G54" s="73"/>
      <c r="H54" s="51"/>
    </row>
    <row r="55" spans="1:8" ht="16.5" x14ac:dyDescent="0.25">
      <c r="A55" s="69" t="s">
        <v>40</v>
      </c>
      <c r="B55" s="2"/>
      <c r="C55" s="2"/>
      <c r="D55" s="2"/>
      <c r="E55" s="2"/>
      <c r="F55" s="21"/>
      <c r="G55" s="50"/>
      <c r="H55" s="51"/>
    </row>
    <row r="56" spans="1:8" ht="16.5" x14ac:dyDescent="0.25">
      <c r="A56" s="69" t="s">
        <v>39</v>
      </c>
      <c r="B56" s="2"/>
      <c r="C56" s="2"/>
      <c r="D56" s="2"/>
      <c r="E56" s="2"/>
      <c r="F56" s="21"/>
      <c r="G56" s="50"/>
      <c r="H56" s="51"/>
    </row>
    <row r="57" spans="1:8" ht="17.25" x14ac:dyDescent="0.25">
      <c r="A57" s="11"/>
      <c r="B57" s="39"/>
      <c r="C57" s="39"/>
      <c r="D57" s="39"/>
      <c r="E57" s="39"/>
      <c r="F57" s="33"/>
      <c r="G57" s="50"/>
      <c r="H57" s="51"/>
    </row>
    <row r="58" spans="1:8" ht="16.5" x14ac:dyDescent="0.25">
      <c r="A58" s="69"/>
      <c r="B58" s="2"/>
      <c r="C58" s="2"/>
      <c r="D58" s="2"/>
      <c r="E58" s="2"/>
      <c r="F58" s="21"/>
      <c r="G58" s="50"/>
      <c r="H58" s="51"/>
    </row>
    <row r="59" spans="1:8" ht="16.5" x14ac:dyDescent="0.25">
      <c r="A59" s="69"/>
      <c r="B59" s="2"/>
      <c r="C59" s="2"/>
      <c r="D59" s="2"/>
      <c r="E59" s="2"/>
      <c r="F59" s="21"/>
      <c r="G59" s="50"/>
      <c r="H59" s="51"/>
    </row>
    <row r="60" spans="1:8" ht="17.25" thickBot="1" x14ac:dyDescent="0.3">
      <c r="A60" s="10"/>
      <c r="B60" s="38"/>
      <c r="C60" s="38"/>
      <c r="D60" s="38"/>
      <c r="E60" s="38"/>
      <c r="F60" s="32"/>
      <c r="G60" s="56"/>
      <c r="H60" s="57"/>
    </row>
    <row r="61" spans="1:8" ht="16.5" x14ac:dyDescent="0.25">
      <c r="A61" s="2"/>
      <c r="B61" s="2"/>
      <c r="C61" s="2"/>
      <c r="D61" s="2"/>
      <c r="E61" s="2"/>
      <c r="F61" s="2"/>
    </row>
    <row r="62" spans="1:8" ht="16.5" x14ac:dyDescent="0.25">
      <c r="A62" s="2"/>
      <c r="B62" s="2"/>
      <c r="C62" s="2"/>
      <c r="D62" s="2"/>
      <c r="E62" s="2"/>
      <c r="F62" s="2"/>
    </row>
    <row r="63" spans="1:8" ht="16.5" x14ac:dyDescent="0.25">
      <c r="A63" s="2"/>
      <c r="B63" s="2"/>
      <c r="C63" s="2"/>
      <c r="D63" s="2"/>
      <c r="E63" s="2"/>
      <c r="F63" s="2"/>
    </row>
    <row r="64" spans="1:8" ht="16.5" x14ac:dyDescent="0.25">
      <c r="A64" s="2"/>
      <c r="B64" s="2"/>
      <c r="C64" s="2"/>
      <c r="D64" s="2"/>
      <c r="E64" s="2"/>
      <c r="F64" s="2"/>
    </row>
    <row r="65" spans="1:6" ht="16.5" x14ac:dyDescent="0.25">
      <c r="A65" s="2"/>
      <c r="B65" s="2"/>
      <c r="C65" s="2"/>
      <c r="D65" s="2"/>
      <c r="E65" s="2"/>
      <c r="F65" s="2"/>
    </row>
    <row r="66" spans="1:6" ht="16.5" x14ac:dyDescent="0.25">
      <c r="A66" s="2"/>
      <c r="B66" s="2"/>
      <c r="C66" s="2"/>
      <c r="D66" s="2"/>
      <c r="E66" s="2"/>
      <c r="F66" s="2"/>
    </row>
    <row r="67" spans="1:6" ht="16.5" x14ac:dyDescent="0.25">
      <c r="A67" s="2"/>
      <c r="B67" s="2"/>
      <c r="C67" s="2"/>
      <c r="D67" s="2"/>
      <c r="E67" s="2"/>
      <c r="F67" s="2"/>
    </row>
    <row r="68" spans="1:6" ht="16.5" x14ac:dyDescent="0.25">
      <c r="A68" s="2"/>
      <c r="B68" s="2"/>
      <c r="C68" s="2"/>
      <c r="D68" s="2"/>
      <c r="E68" s="2"/>
      <c r="F68" s="2"/>
    </row>
    <row r="69" spans="1:6" ht="16.5" x14ac:dyDescent="0.25">
      <c r="A69" s="14"/>
      <c r="B69" s="14"/>
      <c r="C69" s="14"/>
      <c r="D69" s="14"/>
      <c r="E69" s="14"/>
      <c r="F69" s="14"/>
    </row>
    <row r="70" spans="1:6" ht="16.5" x14ac:dyDescent="0.25">
      <c r="A70" s="12"/>
      <c r="B70" s="12"/>
      <c r="C70" s="12"/>
      <c r="D70" s="12"/>
      <c r="E70" s="12"/>
      <c r="F70" s="12"/>
    </row>
    <row r="71" spans="1:6" ht="20.25" x14ac:dyDescent="0.25">
      <c r="A71" s="13"/>
      <c r="B71" s="13"/>
      <c r="C71" s="13"/>
      <c r="D71" s="13"/>
      <c r="E71" s="13"/>
      <c r="F71" s="13"/>
    </row>
    <row r="72" spans="1:6" ht="20.25" x14ac:dyDescent="0.25">
      <c r="A72" s="13"/>
      <c r="B72" s="13"/>
      <c r="C72" s="13"/>
      <c r="D72" s="13"/>
      <c r="E72" s="13"/>
      <c r="F72" s="13"/>
    </row>
    <row r="73" spans="1:6" ht="20.25" x14ac:dyDescent="0.25">
      <c r="A73" s="13"/>
      <c r="B73" s="13"/>
      <c r="C73" s="13"/>
      <c r="D73" s="13"/>
      <c r="E73" s="13"/>
      <c r="F73" s="13"/>
    </row>
    <row r="74" spans="1:6" ht="20.25" x14ac:dyDescent="0.25">
      <c r="A74" s="13"/>
      <c r="B74" s="13"/>
      <c r="C74" s="13"/>
      <c r="D74" s="13"/>
      <c r="E74" s="13"/>
      <c r="F74" s="1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1"/>
    </row>
    <row r="96" spans="1:6" x14ac:dyDescent="0.25">
      <c r="A96" s="1"/>
    </row>
    <row r="97" spans="1:6" x14ac:dyDescent="0.25">
      <c r="A97" s="1"/>
    </row>
    <row r="98" spans="1:6" x14ac:dyDescent="0.25">
      <c r="A98" s="1"/>
    </row>
    <row r="99" spans="1:6" x14ac:dyDescent="0.25">
      <c r="A99" s="1"/>
    </row>
    <row r="100" spans="1:6" x14ac:dyDescent="0.25">
      <c r="A100" s="1"/>
    </row>
    <row r="101" spans="1:6" x14ac:dyDescent="0.25">
      <c r="A101" s="1"/>
    </row>
    <row r="102" spans="1:6" x14ac:dyDescent="0.25">
      <c r="A102" s="1"/>
    </row>
    <row r="103" spans="1:6" x14ac:dyDescent="0.25">
      <c r="A103" s="1"/>
    </row>
    <row r="104" spans="1:6" x14ac:dyDescent="0.25">
      <c r="A104" s="1"/>
    </row>
    <row r="105" spans="1:6" ht="15.75" thickBot="1" x14ac:dyDescent="0.3">
      <c r="A105" s="4"/>
      <c r="B105" s="4"/>
      <c r="C105" s="4"/>
      <c r="D105" s="4"/>
      <c r="E105" s="4"/>
      <c r="F105" s="4"/>
    </row>
    <row r="106" spans="1:6" ht="15.75" x14ac:dyDescent="0.25">
      <c r="A106" s="5"/>
      <c r="B106" s="18"/>
      <c r="C106" s="18"/>
      <c r="D106" s="18"/>
      <c r="E106" s="18"/>
      <c r="F106" s="18"/>
    </row>
  </sheetData>
  <mergeCells count="1">
    <mergeCell ref="A11:A13"/>
  </mergeCells>
  <pageMargins left="1.01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31072017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2017-08-22T21:32:02Z</cp:lastPrinted>
  <dcterms:created xsi:type="dcterms:W3CDTF">2016-12-07T18:31:55Z</dcterms:created>
  <dcterms:modified xsi:type="dcterms:W3CDTF">2017-08-22T21:32:30Z</dcterms:modified>
</cp:coreProperties>
</file>