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28022018" sheetId="1" r:id="rId1"/>
  </sheets>
  <definedNames>
    <definedName name="_xlnm.Print_Area" localSheetId="0">'28022018'!$A$1:$E$108</definedName>
  </definedNames>
  <calcPr calcId="145621"/>
</workbook>
</file>

<file path=xl/calcChain.xml><?xml version="1.0" encoding="utf-8"?>
<calcChain xmlns="http://schemas.openxmlformats.org/spreadsheetml/2006/main">
  <c r="E48" i="1" l="1"/>
  <c r="E49" i="1" s="1"/>
  <c r="E40" i="1" l="1"/>
  <c r="E42" i="1" s="1"/>
  <c r="E31" i="1"/>
  <c r="E32" i="1" s="1"/>
  <c r="E20" i="1"/>
  <c r="B20" i="1" l="1"/>
  <c r="B31" i="1"/>
  <c r="B40" i="1"/>
  <c r="B42" i="1" s="1"/>
  <c r="B44" i="1"/>
  <c r="B48" i="1" s="1"/>
  <c r="B46" i="1"/>
  <c r="C29" i="1"/>
  <c r="C16" i="1"/>
  <c r="C48" i="1"/>
  <c r="C45" i="1"/>
  <c r="C41" i="1"/>
  <c r="C37" i="1"/>
  <c r="C40" i="1" s="1"/>
  <c r="C42" i="1" s="1"/>
  <c r="C49" i="1" s="1"/>
  <c r="C38" i="1"/>
  <c r="C39" i="1"/>
  <c r="C30" i="1"/>
  <c r="C24" i="1"/>
  <c r="C18" i="1"/>
  <c r="C20" i="1" s="1"/>
  <c r="B32" i="1" l="1"/>
  <c r="B49" i="1"/>
  <c r="C31" i="1"/>
  <c r="C32" i="1" s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<sst xmlns="http://schemas.openxmlformats.org/spreadsheetml/2006/main" count="48" uniqueCount="48">
  <si>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</si>
  <si>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</si>
  <si>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</si>
  <si>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</si>
  <si>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</si>
  <si>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</si>
  <si>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</si>
  <si>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</si>
  <si>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</si>
  <si>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</si>
  <si>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</si>
  <si>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</si>
  <si>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</si>
  <si>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</si>
  <si>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</si>
  <si>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</si>
  <si>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</si>
  <si>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</si>
  <si>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</si>
  <si>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</si>
  <si>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</si>
  <si>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</si>
  <si>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</si>
  <si>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</si>
  <si>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</si>
  <si>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</si>
  <si>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</si>
  <si>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</si>
  <si>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</si>
  <si>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</si>
  <si>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</si>
  <si>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</si>
  <si>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</si>
  <si>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</si>
  <si>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</si>
  <si>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</si>
  <si>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Está pendiente revisión por la Dirección General de Contabilidad Gubernamental</t>
  </si>
  <si>
    <t xml:space="preserve">CUENTAS POR PAGAR </t>
  </si>
  <si>
    <t>LIBRAMIENTOS EN PROCESO DE PAGO</t>
  </si>
  <si>
    <t>31 de Enero del 2018</t>
  </si>
  <si>
    <t>28 de Febrero del 2018</t>
  </si>
  <si>
    <t xml:space="preserve">Notas:Este Estado es un Preliminar presenta las informaciones a la fecha de presentado, </t>
  </si>
  <si>
    <t xml:space="preserve">                  Ministerio de Industria ,Comercio y Mypimes</t>
  </si>
  <si>
    <t xml:space="preserve">                       OFICINA NACIONAL DE LA PROPIEDAD INDUSTRIAL</t>
  </si>
  <si>
    <t xml:space="preserve">                     "Año del  Fomento de las Exportaciones"</t>
  </si>
  <si>
    <t xml:space="preserve">                                                         Balance General -Preliminar</t>
  </si>
  <si>
    <t xml:space="preserve">                                                           al 28 de Febrero del 2018</t>
  </si>
  <si>
    <t xml:space="preserve">                                                                                      ( VALORES 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</si>
</sst>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39" fontId="8" fillId="0" borderId="9" xfId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/>
    <xf numFmtId="0" fontId="8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0" fillId="0" borderId="6" xfId="0" applyBorder="1"/>
    <xf numFmtId="0" fontId="8" fillId="2" borderId="10" xfId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39" fontId="8" fillId="2" borderId="4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39" fontId="13" fillId="0" borderId="4" xfId="0" applyNumberFormat="1" applyFont="1" applyBorder="1"/>
    <xf numFmtId="39" fontId="14" fillId="0" borderId="4" xfId="0" applyNumberFormat="1" applyFont="1" applyBorder="1"/>
    <xf numFmtId="39" fontId="7" fillId="0" borderId="4" xfId="0" applyNumberFormat="1" applyFont="1" applyBorder="1"/>
    <xf numFmtId="39" fontId="0" fillId="0" borderId="0" xfId="0" applyNumberFormat="1" applyBorder="1"/>
    <xf numFmtId="39" fontId="0" fillId="0" borderId="4" xfId="0" applyNumberFormat="1" applyBorder="1"/>
    <xf numFmtId="39" fontId="7" fillId="0" borderId="12" xfId="1" applyNumberFormat="1" applyFont="1" applyFill="1" applyBorder="1" applyAlignment="1">
      <alignment horizontal="right" vertical="center"/>
    </xf>
    <xf numFmtId="39" fontId="13" fillId="0" borderId="10" xfId="0" applyNumberFormat="1" applyFont="1" applyBorder="1"/>
    <xf numFmtId="39" fontId="8" fillId="2" borderId="14" xfId="1" applyNumberFormat="1" applyFont="1" applyFill="1" applyBorder="1" applyAlignment="1">
      <alignment horizontal="right" vertical="center"/>
    </xf>
    <xf numFmtId="39" fontId="14" fillId="0" borderId="13" xfId="0" applyNumberFormat="1" applyFont="1" applyBorder="1"/>
    <xf numFmtId="39" fontId="8" fillId="2" borderId="15" xfId="1" applyNumberFormat="1" applyFont="1" applyFill="1" applyBorder="1" applyAlignment="1">
      <alignment horizontal="right" vertical="center"/>
    </xf>
    <xf numFmtId="39" fontId="14" fillId="0" borderId="9" xfId="0" applyNumberFormat="1" applyFont="1" applyBorder="1"/>
    <xf numFmtId="39" fontId="7" fillId="2" borderId="12" xfId="1" applyNumberFormat="1" applyFont="1" applyFill="1" applyBorder="1" applyAlignment="1">
      <alignment horizontal="right" vertical="center"/>
    </xf>
    <xf numFmtId="39" fontId="13" fillId="0" borderId="6" xfId="0" applyNumberFormat="1" applyFont="1" applyBorder="1"/>
    <xf numFmtId="39" fontId="8" fillId="2" borderId="0" xfId="1" applyNumberFormat="1" applyFont="1" applyFill="1" applyBorder="1" applyAlignment="1">
      <alignment horizontal="right" vertical="center"/>
    </xf>
    <xf numFmtId="39" fontId="13" fillId="0" borderId="8" xfId="0" applyNumberFormat="1" applyFont="1" applyBorder="1"/>
    <xf numFmtId="39" fontId="8" fillId="2" borderId="12" xfId="1" applyNumberFormat="1" applyFont="1" applyFill="1" applyBorder="1" applyAlignment="1">
      <alignment horizontal="right" vertical="center"/>
    </xf>
    <xf numFmtId="39" fontId="14" fillId="0" borderId="8" xfId="0" applyNumberFormat="1" applyFont="1" applyBorder="1"/>
    <xf numFmtId="39" fontId="7" fillId="0" borderId="6" xfId="0" applyNumberFormat="1" applyFont="1" applyBorder="1"/>
    <xf numFmtId="39" fontId="8" fillId="0" borderId="15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zoomScaleNormal="100" workbookViewId="0">
      <selection activeCell="A11" sqref="A11:A13"/>
    </sheetView>
  </sheetViews>
  <sheetFormatPr baseColWidth="10" defaultRowHeight="15" x14ac:dyDescent="0.25"/>
  <cols>
    <col min="1" max="1" width="102.5703125" bestFit="1" customWidth="1"/>
    <col min="2" max="2" width="35.140625" hidden="1" customWidth="1"/>
    <col min="3" max="3" width="28" hidden="1" customWidth="1"/>
    <col min="4" max="4" width="32.140625" hidden="1" customWidth="1"/>
    <col min="5" max="5" width="29.42578125" customWidth="1"/>
    <col min="6" max="6" width="14.42578125" bestFit="1" customWidth="1"/>
  </cols>
  <sheetData>
    <row r="1" spans="1:5" x14ac:dyDescent="0.25">
      <c r="A1" s="3"/>
      <c r="B1" s="3"/>
      <c r="C1" s="32"/>
    </row>
    <row r="2" spans="1:5" x14ac:dyDescent="0.25">
      <c r="A2" s="3"/>
      <c r="B2" s="3"/>
      <c r="C2" s="32"/>
    </row>
    <row r="3" spans="1:5" ht="15.75" thickBot="1" x14ac:dyDescent="0.3">
      <c r="A3" s="3"/>
      <c r="B3" s="3"/>
    </row>
    <row r="4" spans="1:5" x14ac:dyDescent="0.25">
      <c r="A4" s="6"/>
      <c r="B4" s="17"/>
      <c r="C4" s="36"/>
      <c r="D4" s="52"/>
      <c r="E4" s="36"/>
    </row>
    <row r="5" spans="1:5" ht="37.5" x14ac:dyDescent="0.65">
      <c r="A5" s="45" t="s">
        <v>42</v>
      </c>
      <c r="B5" s="46"/>
      <c r="C5" s="37"/>
      <c r="D5" s="32"/>
      <c r="E5" s="37"/>
    </row>
    <row r="6" spans="1:5" ht="18.75" x14ac:dyDescent="0.25">
      <c r="A6" s="49" t="s">
        <v>43</v>
      </c>
      <c r="B6" s="50"/>
      <c r="C6" s="37"/>
      <c r="D6" s="32"/>
      <c r="E6" s="37"/>
    </row>
    <row r="7" spans="1:5" ht="18.75" x14ac:dyDescent="0.25">
      <c r="A7" s="47" t="s">
        <v>44</v>
      </c>
      <c r="B7" s="48"/>
      <c r="C7" s="37"/>
      <c r="D7" s="32"/>
      <c r="E7" s="37"/>
    </row>
    <row r="8" spans="1:5" ht="18" x14ac:dyDescent="0.25">
      <c r="A8" s="14" t="s">
        <v>45</v>
      </c>
      <c r="B8" s="15"/>
      <c r="C8" s="37"/>
      <c r="D8" s="32"/>
      <c r="E8" s="37"/>
    </row>
    <row r="9" spans="1:5" ht="18" x14ac:dyDescent="0.25">
      <c r="A9" s="14" t="s">
        <v>46</v>
      </c>
      <c r="B9" s="15"/>
      <c r="C9" s="37"/>
      <c r="D9" s="32"/>
      <c r="E9" s="37"/>
    </row>
    <row r="10" spans="1:5" x14ac:dyDescent="0.25">
      <c r="A10" s="7" t="s">
        <v>47</v>
      </c>
      <c r="B10" s="18"/>
      <c r="C10" s="37"/>
      <c r="D10" s="32"/>
      <c r="E10" s="37"/>
    </row>
    <row r="11" spans="1:5" ht="17.25" x14ac:dyDescent="0.3">
      <c r="A11" s="44" t="s">
        <v>0</v>
      </c>
      <c r="B11" s="19"/>
      <c r="C11" s="42"/>
      <c r="D11" s="32"/>
      <c r="E11" s="37"/>
    </row>
    <row r="12" spans="1:5" ht="17.25" x14ac:dyDescent="0.3">
      <c r="A12" s="44"/>
      <c r="B12" s="19"/>
      <c r="C12" s="42"/>
      <c r="D12" s="32"/>
      <c r="E12" s="37"/>
    </row>
    <row r="13" spans="1:5" ht="17.25" x14ac:dyDescent="0.3">
      <c r="A13" s="44"/>
      <c r="B13" s="19"/>
      <c r="C13" s="42"/>
      <c r="D13" s="32"/>
      <c r="E13" s="37"/>
    </row>
    <row r="14" spans="1:5" ht="17.25" x14ac:dyDescent="0.3">
      <c r="A14" s="35"/>
      <c r="B14" s="43"/>
      <c r="C14" s="32"/>
      <c r="D14" s="41" t="s">
        <v>39</v>
      </c>
      <c r="E14" s="41" t="s">
        <v>40</v>
      </c>
    </row>
    <row r="15" spans="1:5" ht="17.25" x14ac:dyDescent="0.3">
      <c r="A15" s="35" t="s">
        <v>1</v>
      </c>
      <c r="B15" s="20"/>
      <c r="C15" s="42"/>
      <c r="D15" s="32"/>
      <c r="E15" s="37"/>
    </row>
    <row r="16" spans="1:5" ht="16.5" x14ac:dyDescent="0.25">
      <c r="A16" s="8" t="s">
        <v>2</v>
      </c>
      <c r="B16" s="21">
        <v>84878273.780000001</v>
      </c>
      <c r="C16" s="21">
        <f>85120484.2-8278000.38+27637244</f>
        <v>104479727.82000001</v>
      </c>
      <c r="D16" s="21">
        <v>104479727.82000001</v>
      </c>
      <c r="E16" s="54">
        <v>113919342.69</v>
      </c>
    </row>
    <row r="17" spans="1:5" ht="16.5" x14ac:dyDescent="0.25">
      <c r="A17" s="8" t="s">
        <v>3</v>
      </c>
      <c r="B17" s="21">
        <v>1629550.23</v>
      </c>
      <c r="C17" s="21">
        <v>1629550.23</v>
      </c>
      <c r="D17" s="21">
        <v>1629550.23</v>
      </c>
      <c r="E17" s="54">
        <v>1630450.23</v>
      </c>
    </row>
    <row r="18" spans="1:5" ht="16.5" x14ac:dyDescent="0.25">
      <c r="A18" s="8" t="s">
        <v>4</v>
      </c>
      <c r="B18" s="21">
        <v>1321107.8500000001</v>
      </c>
      <c r="C18" s="21">
        <f>1320507.85-116454</f>
        <v>1204053.8500000001</v>
      </c>
      <c r="D18" s="21">
        <v>1204053.8500000001</v>
      </c>
      <c r="E18" s="54">
        <v>1087599.8500000001</v>
      </c>
    </row>
    <row r="19" spans="1:5" ht="17.25" thickBot="1" x14ac:dyDescent="0.3">
      <c r="A19" s="8" t="s">
        <v>5</v>
      </c>
      <c r="B19" s="22">
        <v>3237721.82</v>
      </c>
      <c r="C19" s="22">
        <v>3200683.71</v>
      </c>
      <c r="D19" s="59">
        <v>3200683.71</v>
      </c>
      <c r="E19" s="60">
        <v>2758860.4</v>
      </c>
    </row>
    <row r="20" spans="1:5" ht="16.5" x14ac:dyDescent="0.25">
      <c r="A20" s="35" t="s">
        <v>6</v>
      </c>
      <c r="B20" s="28">
        <f>SUM(B16:B19)</f>
        <v>91066653.679999992</v>
      </c>
      <c r="C20" s="28">
        <f>SUM(C16:C19)</f>
        <v>110514015.61</v>
      </c>
      <c r="D20" s="28">
        <v>110514015.61</v>
      </c>
      <c r="E20" s="55">
        <f>SUM(E16:E19)</f>
        <v>119396253.17</v>
      </c>
    </row>
    <row r="21" spans="1:5" ht="16.5" x14ac:dyDescent="0.25">
      <c r="A21" s="35" t="s">
        <v>7</v>
      </c>
      <c r="B21" s="19"/>
      <c r="C21" s="19"/>
      <c r="D21" s="19"/>
      <c r="E21" s="54"/>
    </row>
    <row r="22" spans="1:5" ht="16.5" hidden="1" x14ac:dyDescent="0.25">
      <c r="A22" s="8" t="s">
        <v>8</v>
      </c>
      <c r="B22" s="23"/>
      <c r="C22" s="23"/>
      <c r="D22" s="23"/>
      <c r="E22" s="54"/>
    </row>
    <row r="23" spans="1:5" ht="16.5" hidden="1" x14ac:dyDescent="0.25">
      <c r="A23" s="8" t="s">
        <v>9</v>
      </c>
      <c r="B23" s="23"/>
      <c r="C23" s="23"/>
      <c r="D23" s="23"/>
      <c r="E23" s="54"/>
    </row>
    <row r="24" spans="1:5" ht="16.5" x14ac:dyDescent="0.25">
      <c r="A24" s="8" t="s">
        <v>10</v>
      </c>
      <c r="B24" s="24">
        <v>12500000</v>
      </c>
      <c r="C24" s="24">
        <f>12579325.97+41850</f>
        <v>12621175.970000001</v>
      </c>
      <c r="D24" s="24">
        <v>12621175.970000001</v>
      </c>
      <c r="E24" s="54">
        <v>12621175.970000001</v>
      </c>
    </row>
    <row r="25" spans="1:5" ht="16.5" x14ac:dyDescent="0.25">
      <c r="A25" s="8" t="s">
        <v>11</v>
      </c>
      <c r="B25" s="24">
        <v>6600044.3899999997</v>
      </c>
      <c r="C25" s="24">
        <v>2089861.28</v>
      </c>
      <c r="D25" s="24">
        <v>2089861.28</v>
      </c>
      <c r="E25" s="54">
        <v>2089861.28</v>
      </c>
    </row>
    <row r="26" spans="1:5" ht="16.5" x14ac:dyDescent="0.25">
      <c r="A26" s="8" t="s">
        <v>12</v>
      </c>
      <c r="B26" s="24">
        <v>13773314.699999999</v>
      </c>
      <c r="C26" s="24">
        <v>13202443.460000001</v>
      </c>
      <c r="D26" s="24">
        <v>13202443.460000001</v>
      </c>
      <c r="E26" s="54">
        <v>13177994.49</v>
      </c>
    </row>
    <row r="27" spans="1:5" ht="16.5" x14ac:dyDescent="0.25">
      <c r="A27" s="8" t="s">
        <v>13</v>
      </c>
      <c r="B27" s="21">
        <v>91781901.480000004</v>
      </c>
      <c r="C27" s="21">
        <v>96035524.379999995</v>
      </c>
      <c r="D27" s="21">
        <v>96035524.379999995</v>
      </c>
      <c r="E27" s="54">
        <v>96159992.959999993</v>
      </c>
    </row>
    <row r="28" spans="1:5" ht="16.5" hidden="1" x14ac:dyDescent="0.25">
      <c r="A28" s="8" t="s">
        <v>14</v>
      </c>
      <c r="B28" s="24">
        <v>98035.17</v>
      </c>
      <c r="C28" s="24"/>
      <c r="D28" s="24"/>
      <c r="E28" s="54"/>
    </row>
    <row r="29" spans="1:5" ht="16.5" x14ac:dyDescent="0.25">
      <c r="A29" s="8" t="s">
        <v>15</v>
      </c>
      <c r="B29" s="21">
        <v>14177512.470000001</v>
      </c>
      <c r="C29" s="21">
        <f>98035.17+14609688.23+2619605.73+1030+105791.83-368189.12+143711.4</f>
        <v>17209673.239999995</v>
      </c>
      <c r="D29" s="21">
        <v>17209673.239999995</v>
      </c>
      <c r="E29" s="54">
        <v>15629779.289999999</v>
      </c>
    </row>
    <row r="30" spans="1:5" ht="17.25" thickBot="1" x14ac:dyDescent="0.3">
      <c r="A30" s="8" t="s">
        <v>16</v>
      </c>
      <c r="B30" s="22">
        <v>21005122.489999998</v>
      </c>
      <c r="C30" s="22">
        <f>17523100.46-55895.56-1239.45</f>
        <v>17465965.450000003</v>
      </c>
      <c r="D30" s="59">
        <v>17465965.450000003</v>
      </c>
      <c r="E30" s="60">
        <v>18530698.079999998</v>
      </c>
    </row>
    <row r="31" spans="1:5" ht="17.25" thickBot="1" x14ac:dyDescent="0.3">
      <c r="A31" s="35" t="s">
        <v>17</v>
      </c>
      <c r="B31" s="26">
        <f>SUM(B24:B30)</f>
        <v>159935930.70000002</v>
      </c>
      <c r="C31" s="26">
        <f>SUM(C24:C30)</f>
        <v>158624643.77999997</v>
      </c>
      <c r="D31" s="61">
        <v>158624643.77999997</v>
      </c>
      <c r="E31" s="62">
        <f>SUM(E24:E30)</f>
        <v>158209502.06999999</v>
      </c>
    </row>
    <row r="32" spans="1:5" ht="17.25" thickBot="1" x14ac:dyDescent="0.3">
      <c r="A32" s="35" t="s">
        <v>18</v>
      </c>
      <c r="B32" s="27">
        <f>+B20+B31</f>
        <v>251002584.38</v>
      </c>
      <c r="C32" s="27">
        <f>+C20+C31</f>
        <v>269138659.38999999</v>
      </c>
      <c r="D32" s="63">
        <v>269138659.38999999</v>
      </c>
      <c r="E32" s="64">
        <f>+E20+E31</f>
        <v>277605755.24000001</v>
      </c>
    </row>
    <row r="33" spans="1:6" ht="17.25" thickTop="1" x14ac:dyDescent="0.25">
      <c r="A33" s="35" t="s">
        <v>19</v>
      </c>
      <c r="B33" s="19"/>
      <c r="C33" s="19"/>
      <c r="D33" s="19"/>
      <c r="E33" s="54"/>
      <c r="F33" s="33"/>
    </row>
    <row r="34" spans="1:6" ht="16.5" x14ac:dyDescent="0.25">
      <c r="A34" s="35" t="s">
        <v>20</v>
      </c>
      <c r="B34" s="19"/>
      <c r="C34" s="19"/>
      <c r="D34" s="19"/>
      <c r="E34" s="54"/>
    </row>
    <row r="35" spans="1:6" ht="16.5" hidden="1" x14ac:dyDescent="0.25">
      <c r="A35" s="8" t="s">
        <v>21</v>
      </c>
      <c r="B35" s="23"/>
      <c r="C35" s="23"/>
      <c r="D35" s="23"/>
      <c r="E35" s="54"/>
    </row>
    <row r="36" spans="1:6" ht="16.5" x14ac:dyDescent="0.25">
      <c r="A36" s="8" t="s">
        <v>37</v>
      </c>
      <c r="B36" s="24">
        <v>5007154.7699999996</v>
      </c>
      <c r="C36" s="24">
        <v>1927355.75</v>
      </c>
      <c r="D36" s="24">
        <v>1927355.75</v>
      </c>
      <c r="E36" s="54">
        <v>3678143.41</v>
      </c>
    </row>
    <row r="37" spans="1:6" s="1" customFormat="1" ht="16.5" x14ac:dyDescent="0.25">
      <c r="A37" s="8" t="s">
        <v>38</v>
      </c>
      <c r="B37" s="24">
        <v>5535927.2199999997</v>
      </c>
      <c r="C37" s="24">
        <f>10752050.98-83650-2623169.25</f>
        <v>8045231.7300000004</v>
      </c>
      <c r="D37" s="24">
        <v>8045231.7300000004</v>
      </c>
      <c r="E37" s="54">
        <v>8607822.2899999991</v>
      </c>
    </row>
    <row r="38" spans="1:6" ht="16.5" x14ac:dyDescent="0.25">
      <c r="A38" s="8" t="s">
        <v>22</v>
      </c>
      <c r="B38" s="24">
        <v>473465.51</v>
      </c>
      <c r="C38" s="24">
        <f>1125412.42+450+279814.41+212352.33</f>
        <v>1618029.16</v>
      </c>
      <c r="D38" s="24">
        <v>1618029.16</v>
      </c>
      <c r="E38" s="54">
        <v>678450</v>
      </c>
    </row>
    <row r="39" spans="1:6" ht="17.25" thickBot="1" x14ac:dyDescent="0.3">
      <c r="A39" s="8" t="s">
        <v>23</v>
      </c>
      <c r="B39" s="25">
        <v>1206906.3999999999</v>
      </c>
      <c r="C39" s="25">
        <f>1111583.47+200232.97+21296.6+79872.1+25658.18+1120</f>
        <v>1439763.32</v>
      </c>
      <c r="D39" s="65">
        <v>1439763.32</v>
      </c>
      <c r="E39" s="66">
        <v>1163988.8629999999</v>
      </c>
    </row>
    <row r="40" spans="1:6" ht="17.25" thickBot="1" x14ac:dyDescent="0.3">
      <c r="A40" s="35" t="s">
        <v>24</v>
      </c>
      <c r="B40" s="28">
        <f>SUM(B36:B39)</f>
        <v>12223453.899999999</v>
      </c>
      <c r="C40" s="28">
        <f>SUM(C36:C39)</f>
        <v>13030379.960000001</v>
      </c>
      <c r="D40" s="67">
        <v>13030379.960000001</v>
      </c>
      <c r="E40" s="68">
        <f>SUM(E36:E39)</f>
        <v>14128404.562999999</v>
      </c>
    </row>
    <row r="41" spans="1:6" ht="17.25" thickBot="1" x14ac:dyDescent="0.3">
      <c r="A41" s="35" t="s">
        <v>25</v>
      </c>
      <c r="B41" s="31">
        <v>2600000</v>
      </c>
      <c r="C41" s="31">
        <f>+B41</f>
        <v>2600000</v>
      </c>
      <c r="D41" s="69">
        <v>2600000</v>
      </c>
      <c r="E41" s="70">
        <v>2600000</v>
      </c>
    </row>
    <row r="42" spans="1:6" ht="17.25" thickBot="1" x14ac:dyDescent="0.3">
      <c r="A42" s="35" t="s">
        <v>26</v>
      </c>
      <c r="B42" s="28">
        <f>+B40+B41</f>
        <v>14823453.899999999</v>
      </c>
      <c r="C42" s="28">
        <f>+C40+C41</f>
        <v>15630379.960000001</v>
      </c>
      <c r="D42" s="67">
        <v>15630379.960000001</v>
      </c>
      <c r="E42" s="70">
        <f>+E40+E41</f>
        <v>16728404.562999999</v>
      </c>
    </row>
    <row r="43" spans="1:6" ht="16.5" x14ac:dyDescent="0.25">
      <c r="A43" s="35" t="s">
        <v>27</v>
      </c>
      <c r="B43" s="19"/>
      <c r="C43" s="19"/>
      <c r="D43" s="19"/>
      <c r="E43" s="54"/>
    </row>
    <row r="44" spans="1:6" ht="16.5" x14ac:dyDescent="0.25">
      <c r="A44" s="8" t="s">
        <v>28</v>
      </c>
      <c r="B44" s="24">
        <f>10406755.16-4224239.81-1204429.5</f>
        <v>4978085.8500000006</v>
      </c>
      <c r="C44" s="24">
        <v>4978085.8499999996</v>
      </c>
      <c r="D44" s="24">
        <v>4978085.8499999996</v>
      </c>
      <c r="E44" s="56">
        <v>4978085.8499999996</v>
      </c>
    </row>
    <row r="45" spans="1:6" ht="16.5" x14ac:dyDescent="0.25">
      <c r="A45" s="8" t="s">
        <v>29</v>
      </c>
      <c r="B45" s="24">
        <v>83809044.349999994</v>
      </c>
      <c r="C45" s="24">
        <f>83809044.35+45085333.41</f>
        <v>128894377.75999999</v>
      </c>
      <c r="D45" s="24">
        <v>128894377.75999999</v>
      </c>
      <c r="E45" s="56">
        <v>131344867.41</v>
      </c>
      <c r="F45" s="33"/>
    </row>
    <row r="46" spans="1:6" ht="16.5" x14ac:dyDescent="0.25">
      <c r="A46" s="8" t="s">
        <v>30</v>
      </c>
      <c r="B46" s="24">
        <f>78762197.33+18553744.98</f>
        <v>97315942.310000002</v>
      </c>
      <c r="C46" s="24">
        <v>98639934.439999998</v>
      </c>
      <c r="D46" s="24">
        <v>98639934.439999998</v>
      </c>
      <c r="E46" s="56">
        <v>97937704.439999998</v>
      </c>
      <c r="F46" s="33"/>
    </row>
    <row r="47" spans="1:6" ht="17.25" thickBot="1" x14ac:dyDescent="0.3">
      <c r="A47" s="8" t="s">
        <v>31</v>
      </c>
      <c r="B47" s="25">
        <v>50076057.969999999</v>
      </c>
      <c r="C47" s="25">
        <v>20995881.379999999</v>
      </c>
      <c r="D47" s="65">
        <v>20995881.379999999</v>
      </c>
      <c r="E47" s="71">
        <v>26616692.98</v>
      </c>
    </row>
    <row r="48" spans="1:6" ht="17.25" thickBot="1" x14ac:dyDescent="0.3">
      <c r="A48" s="35" t="s">
        <v>32</v>
      </c>
      <c r="B48" s="26">
        <f>SUM(B44:B47)</f>
        <v>236179130.47999999</v>
      </c>
      <c r="C48" s="26">
        <f>SUM(C44:C47)</f>
        <v>253508279.42999998</v>
      </c>
      <c r="D48" s="61">
        <v>253508279.42999998</v>
      </c>
      <c r="E48" s="70">
        <f>SUM(E44:E47)</f>
        <v>260877350.67999998</v>
      </c>
    </row>
    <row r="49" spans="1:5" ht="17.25" thickBot="1" x14ac:dyDescent="0.3">
      <c r="A49" s="9" t="s">
        <v>33</v>
      </c>
      <c r="B49" s="34">
        <f>+B42+B48</f>
        <v>251002584.38</v>
      </c>
      <c r="C49" s="34">
        <f>+C42+C48</f>
        <v>269138659.38999999</v>
      </c>
      <c r="D49" s="72">
        <v>269138659.38999999</v>
      </c>
      <c r="E49" s="64">
        <f>+E42+E48</f>
        <v>277605755.24299997</v>
      </c>
    </row>
    <row r="50" spans="1:5" ht="17.25" thickBot="1" x14ac:dyDescent="0.3">
      <c r="A50" s="35"/>
      <c r="B50" s="51"/>
      <c r="C50" s="28"/>
      <c r="D50" s="57"/>
      <c r="E50" s="58"/>
    </row>
    <row r="51" spans="1:5" ht="16.5" x14ac:dyDescent="0.25">
      <c r="A51" s="38"/>
      <c r="B51" s="39"/>
      <c r="C51" s="36"/>
      <c r="D51" s="52"/>
      <c r="E51" s="36"/>
    </row>
    <row r="52" spans="1:5" ht="17.25" x14ac:dyDescent="0.25">
      <c r="A52" s="10" t="s">
        <v>34</v>
      </c>
      <c r="B52" s="19"/>
      <c r="C52" s="37"/>
      <c r="D52" s="32"/>
      <c r="E52" s="37"/>
    </row>
    <row r="53" spans="1:5" ht="16.5" x14ac:dyDescent="0.25">
      <c r="A53" s="35" t="s">
        <v>35</v>
      </c>
      <c r="B53" s="19"/>
      <c r="C53" s="37"/>
      <c r="D53" s="32"/>
      <c r="E53" s="37"/>
    </row>
    <row r="54" spans="1:5" ht="16.5" x14ac:dyDescent="0.25">
      <c r="A54" s="35"/>
      <c r="B54" s="19"/>
      <c r="C54" s="37"/>
      <c r="D54" s="32"/>
      <c r="E54" s="37"/>
    </row>
    <row r="55" spans="1:5" ht="16.5" x14ac:dyDescent="0.25">
      <c r="A55" s="35" t="s">
        <v>41</v>
      </c>
      <c r="B55" s="19"/>
      <c r="C55" s="37"/>
      <c r="D55" s="32"/>
      <c r="E55" s="37"/>
    </row>
    <row r="56" spans="1:5" ht="17.25" thickBot="1" x14ac:dyDescent="0.3">
      <c r="A56" s="9" t="s">
        <v>36</v>
      </c>
      <c r="B56" s="29"/>
      <c r="C56" s="40"/>
      <c r="D56" s="53"/>
      <c r="E56" s="40"/>
    </row>
    <row r="57" spans="1:5" ht="16.5" x14ac:dyDescent="0.25">
      <c r="A57" s="38"/>
      <c r="B57" s="39"/>
      <c r="C57" s="36"/>
      <c r="D57" s="52"/>
      <c r="E57" s="36"/>
    </row>
    <row r="58" spans="1:5" ht="16.5" x14ac:dyDescent="0.25">
      <c r="A58" s="35"/>
      <c r="B58" s="19"/>
      <c r="C58" s="37"/>
      <c r="D58" s="32"/>
      <c r="E58" s="37"/>
    </row>
    <row r="59" spans="1:5" ht="17.25" x14ac:dyDescent="0.25">
      <c r="A59" s="10"/>
      <c r="B59" s="30"/>
      <c r="C59" s="37"/>
      <c r="D59" s="32"/>
      <c r="E59" s="37"/>
    </row>
    <row r="60" spans="1:5" ht="16.5" x14ac:dyDescent="0.25">
      <c r="A60" s="35"/>
      <c r="B60" s="19"/>
      <c r="C60" s="37"/>
      <c r="D60" s="32"/>
      <c r="E60" s="37"/>
    </row>
    <row r="61" spans="1:5" ht="16.5" x14ac:dyDescent="0.25">
      <c r="A61" s="35"/>
      <c r="B61" s="19"/>
      <c r="C61" s="37"/>
      <c r="D61" s="32"/>
      <c r="E61" s="37"/>
    </row>
    <row r="62" spans="1:5" ht="17.25" thickBot="1" x14ac:dyDescent="0.3">
      <c r="A62" s="9"/>
      <c r="B62" s="29"/>
      <c r="C62" s="40"/>
      <c r="D62" s="53"/>
      <c r="E62" s="40"/>
    </row>
    <row r="63" spans="1:5" ht="16.5" x14ac:dyDescent="0.25">
      <c r="A63" s="2"/>
      <c r="B63" s="2"/>
    </row>
    <row r="64" spans="1:5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2"/>
      <c r="B69" s="2"/>
    </row>
    <row r="70" spans="1:2" ht="16.5" x14ac:dyDescent="0.25">
      <c r="A70" s="2"/>
      <c r="B70" s="2"/>
    </row>
    <row r="71" spans="1:2" ht="16.5" x14ac:dyDescent="0.25">
      <c r="A71" s="13"/>
      <c r="B71" s="13"/>
    </row>
    <row r="72" spans="1:2" ht="16.5" x14ac:dyDescent="0.25">
      <c r="A72" s="11"/>
      <c r="B72" s="11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ht="20.25" x14ac:dyDescent="0.25">
      <c r="A75" s="12"/>
      <c r="B75" s="12"/>
    </row>
    <row r="76" spans="1:2" ht="20.25" x14ac:dyDescent="0.25">
      <c r="A76" s="12"/>
      <c r="B76" s="12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ht="15.75" thickBot="1" x14ac:dyDescent="0.3">
      <c r="A107" s="4"/>
      <c r="B107" s="4"/>
    </row>
    <row r="108" spans="1:2" ht="15.75" x14ac:dyDescent="0.25">
      <c r="A108" s="5"/>
      <c r="B108" s="16"/>
    </row>
  </sheetData>
  <mergeCells count="4">
    <mergeCell ref="A11:A13"/>
    <mergeCell ref="A5:B5"/>
    <mergeCell ref="A7:B7"/>
    <mergeCell ref="A6:B6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28022018</vt:lpstr>
      <vt:lpstr>'28022018'!Área_de_impresión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2018-03-02T20:07:29Z</cp:lastPrinted>
  <dcterms:created xsi:type="dcterms:W3CDTF">2017-09-13T16:24:50Z</dcterms:created>
  <dcterms:modified xsi:type="dcterms:W3CDTF">2018-03-02T20:07:43Z</dcterms:modified>
</cp:coreProperties>
</file>