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11640"/>
  </bookViews>
  <sheets>
    <sheet name="Plantilla Ejecución " sheetId="3" r:id="rId1"/>
  </sheets>
  <definedNames>
    <definedName name="_xlnm.Print_Area" localSheetId="0">'Plantilla Ejecución '!$A$1:$P$108</definedName>
    <definedName name="_xlnm.Print_Titles" localSheetId="0">'Plantilla Ejecución '!$1:$7</definedName>
  </definedNames>
  <calcPr calcId="145621"/>
</workbook>
</file>

<file path=xl/calcChain.xml><?xml version="1.0" encoding="utf-8"?>
<calcChain xmlns="http://schemas.openxmlformats.org/spreadsheetml/2006/main">
  <c r="O79" i="3" l="1"/>
  <c r="O82" i="3"/>
  <c r="O51" i="3"/>
  <c r="O69" i="3"/>
  <c r="O66" i="3"/>
  <c r="O35" i="3"/>
  <c r="O25" i="3"/>
  <c r="O15" i="3"/>
  <c r="O9" i="3"/>
  <c r="O75" i="3" l="1"/>
  <c r="D69" i="3"/>
  <c r="E69" i="3"/>
  <c r="F69" i="3"/>
  <c r="G69" i="3"/>
  <c r="H69" i="3"/>
  <c r="I69" i="3"/>
  <c r="J69" i="3"/>
  <c r="K69" i="3"/>
  <c r="L69" i="3"/>
  <c r="M69" i="3"/>
  <c r="N69" i="3"/>
  <c r="D82" i="3"/>
  <c r="E82" i="3"/>
  <c r="F82" i="3"/>
  <c r="G82" i="3"/>
  <c r="H82" i="3"/>
  <c r="I82" i="3"/>
  <c r="J82" i="3"/>
  <c r="K82" i="3"/>
  <c r="L82" i="3"/>
  <c r="M82" i="3"/>
  <c r="N82" i="3"/>
  <c r="D79" i="3"/>
  <c r="E79" i="3"/>
  <c r="F79" i="3"/>
  <c r="G79" i="3"/>
  <c r="H79" i="3"/>
  <c r="I79" i="3"/>
  <c r="J79" i="3"/>
  <c r="K79" i="3"/>
  <c r="L79" i="3"/>
  <c r="M79" i="3"/>
  <c r="N79" i="3"/>
  <c r="N75" i="3" s="1"/>
  <c r="D76" i="3"/>
  <c r="E76" i="3"/>
  <c r="F76" i="3"/>
  <c r="G76" i="3"/>
  <c r="G75" i="3" s="1"/>
  <c r="H76" i="3"/>
  <c r="I76" i="3"/>
  <c r="J76" i="3"/>
  <c r="K76" i="3"/>
  <c r="L76" i="3"/>
  <c r="M76" i="3"/>
  <c r="N76" i="3"/>
  <c r="D75" i="3"/>
  <c r="E75" i="3"/>
  <c r="F75" i="3"/>
  <c r="H75" i="3"/>
  <c r="I75" i="3"/>
  <c r="J75" i="3"/>
  <c r="K75" i="3"/>
  <c r="L75" i="3"/>
  <c r="M75" i="3"/>
  <c r="D66" i="3"/>
  <c r="E66" i="3"/>
  <c r="F66" i="3"/>
  <c r="G66" i="3"/>
  <c r="H66" i="3"/>
  <c r="I66" i="3"/>
  <c r="J66" i="3"/>
  <c r="K66" i="3"/>
  <c r="L66" i="3"/>
  <c r="M66" i="3"/>
  <c r="N66" i="3"/>
  <c r="D51" i="3"/>
  <c r="E51" i="3"/>
  <c r="F51" i="3"/>
  <c r="G51" i="3"/>
  <c r="H51" i="3"/>
  <c r="I51" i="3"/>
  <c r="J51" i="3"/>
  <c r="K51" i="3"/>
  <c r="L51" i="3"/>
  <c r="M51" i="3"/>
  <c r="N51" i="3"/>
  <c r="D35" i="3"/>
  <c r="E35" i="3"/>
  <c r="F35" i="3"/>
  <c r="G35" i="3"/>
  <c r="H35" i="3"/>
  <c r="I35" i="3"/>
  <c r="J35" i="3"/>
  <c r="K35" i="3"/>
  <c r="L35" i="3"/>
  <c r="M35" i="3"/>
  <c r="N35" i="3"/>
  <c r="D25" i="3"/>
  <c r="E25" i="3"/>
  <c r="F25" i="3"/>
  <c r="G25" i="3"/>
  <c r="H25" i="3"/>
  <c r="I25" i="3"/>
  <c r="J25" i="3"/>
  <c r="K25" i="3"/>
  <c r="L25" i="3"/>
  <c r="M25" i="3"/>
  <c r="N25" i="3"/>
  <c r="D15" i="3"/>
  <c r="E15" i="3"/>
  <c r="F15" i="3"/>
  <c r="G15" i="3"/>
  <c r="H15" i="3"/>
  <c r="I15" i="3"/>
  <c r="J15" i="3"/>
  <c r="K15" i="3"/>
  <c r="L15" i="3"/>
  <c r="M15" i="3"/>
  <c r="N15" i="3"/>
  <c r="D9" i="3"/>
  <c r="E9" i="3"/>
  <c r="F9" i="3"/>
  <c r="G9" i="3"/>
  <c r="H9" i="3"/>
  <c r="I9" i="3"/>
  <c r="J9" i="3"/>
  <c r="K9" i="3"/>
  <c r="L9" i="3"/>
  <c r="M9" i="3"/>
  <c r="N9" i="3"/>
  <c r="B86" i="3" l="1"/>
  <c r="P9" i="3" l="1"/>
  <c r="N84" i="3" l="1"/>
  <c r="O84" i="3"/>
  <c r="K61" i="3"/>
  <c r="L61" i="3"/>
  <c r="M61" i="3"/>
  <c r="N61" i="3"/>
  <c r="O61" i="3"/>
  <c r="K43" i="3"/>
  <c r="L43" i="3"/>
  <c r="L73" i="3" s="1"/>
  <c r="L86" i="3" s="1"/>
  <c r="M43" i="3"/>
  <c r="M73" i="3" s="1"/>
  <c r="M86" i="3" s="1"/>
  <c r="N43" i="3"/>
  <c r="O43" i="3"/>
  <c r="P26" i="3"/>
  <c r="P27" i="3"/>
  <c r="P28" i="3"/>
  <c r="P29" i="3"/>
  <c r="P30" i="3"/>
  <c r="P31" i="3"/>
  <c r="P32" i="3"/>
  <c r="P33" i="3"/>
  <c r="P34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7" i="3"/>
  <c r="P78" i="3"/>
  <c r="P80" i="3"/>
  <c r="P81" i="3"/>
  <c r="P83" i="3"/>
  <c r="P85" i="3"/>
  <c r="P11" i="3"/>
  <c r="P12" i="3"/>
  <c r="P13" i="3"/>
  <c r="P14" i="3"/>
  <c r="P16" i="3"/>
  <c r="P17" i="3"/>
  <c r="P18" i="3"/>
  <c r="P19" i="3"/>
  <c r="P20" i="3"/>
  <c r="P21" i="3"/>
  <c r="P22" i="3"/>
  <c r="P23" i="3"/>
  <c r="P24" i="3"/>
  <c r="P10" i="3"/>
  <c r="O73" i="3" l="1"/>
  <c r="O86" i="3" s="1"/>
  <c r="N73" i="3"/>
  <c r="N86" i="3" s="1"/>
  <c r="K73" i="3"/>
  <c r="K86" i="3" s="1"/>
  <c r="P61" i="3"/>
  <c r="P43" i="3"/>
  <c r="P82" i="3"/>
  <c r="C79" i="3"/>
  <c r="J84" i="3"/>
  <c r="D61" i="3"/>
  <c r="E61" i="3"/>
  <c r="F61" i="3"/>
  <c r="G61" i="3"/>
  <c r="H61" i="3"/>
  <c r="I61" i="3"/>
  <c r="J61" i="3"/>
  <c r="D43" i="3"/>
  <c r="E43" i="3"/>
  <c r="F43" i="3"/>
  <c r="G43" i="3"/>
  <c r="H43" i="3"/>
  <c r="I43" i="3"/>
  <c r="J43" i="3"/>
  <c r="C82" i="3"/>
  <c r="B82" i="3"/>
  <c r="B79" i="3"/>
  <c r="C76" i="3"/>
  <c r="C75" i="3" s="1"/>
  <c r="C84" i="3" s="1"/>
  <c r="B76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B9" i="3"/>
  <c r="C10" i="3"/>
  <c r="C9" i="3" s="1"/>
  <c r="C73" i="3" l="1"/>
  <c r="C86" i="3" s="1"/>
  <c r="B73" i="3"/>
  <c r="J73" i="3"/>
  <c r="J86" i="3" s="1"/>
  <c r="B75" i="3"/>
  <c r="B84" i="3" s="1"/>
  <c r="G73" i="3"/>
  <c r="G86" i="3" s="1"/>
  <c r="P35" i="3"/>
  <c r="P51" i="3"/>
  <c r="P69" i="3"/>
  <c r="P66" i="3"/>
  <c r="P15" i="3"/>
  <c r="P25" i="3"/>
  <c r="P79" i="3"/>
  <c r="P76" i="3"/>
  <c r="I73" i="3"/>
  <c r="I86" i="3" s="1"/>
  <c r="H73" i="3"/>
  <c r="H86" i="3" s="1"/>
  <c r="F73" i="3"/>
  <c r="F86" i="3" s="1"/>
  <c r="E73" i="3"/>
  <c r="E86" i="3" s="1"/>
  <c r="D73" i="3"/>
  <c r="D86" i="3" s="1"/>
  <c r="P73" i="3" l="1"/>
  <c r="P75" i="3"/>
  <c r="P84" i="3" s="1"/>
  <c r="P86" i="3" l="1"/>
  <c r="AA6" i="3"/>
  <c r="AB6" i="3" s="1"/>
</calcChain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<sst xmlns="http://schemas.openxmlformats.org/spreadsheetml/2006/main" count="106" uniqueCount="106">
  <si>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</si>
  <si>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</si>
  <si>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</si>
  <si>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</si>
  <si>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</si>
  <si>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</si>
  <si>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</si>
  <si>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</si>
  <si>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</si>
  <si>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</si>
  <si>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</si>
  <si>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</si>
  <si>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</si>
  <si>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</si>
  <si>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</si>
  <si>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</si>
  <si>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</si>
  <si>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</si>
  <si>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</si>
  <si>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</si>
  <si>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</si>
  <si>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</si>
  <si>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</si>
  <si>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</si>
  <si>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</si>
  <si>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</si>
  <si>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</si>
  <si>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</si>
  <si>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</si>
  <si>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</si>
  <si>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</si>
  <si>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</si>
  <si>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</si>
  <si>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</si>
  <si>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</si>
  <si>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</si>
  <si>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</si>
  <si>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</si>
  <si>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</si>
  <si>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</si>
  <si>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</si>
  <si>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</si>
  <si>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</si>
  <si>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</si>
  <si>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</si>
  <si>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</si>
  <si>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</si>
  <si>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</si>
  <si>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</si>
  <si>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</si>
  <si>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</si>
  <si>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</si>
  <si>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</si>
  <si>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</si>
  <si>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</si>
  <si>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</si>
  <si>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</si>
  <si>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</si>
  <si>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</si>
  <si>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</si>
  <si>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</si>
  <si>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</si>
  <si>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</si>
  <si>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</si>
  <si>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</si>
  <si>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</si>
  <si>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</si>
  <si>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</si>
  <si>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</si>
  <si>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</si>
  <si>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</si>
  <si>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</si>
  <si>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</si>
  <si>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</si>
  <si>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</si>
  <si>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</si>
  <si>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</si>
  <si>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</si>
  <si>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</si>
  <si>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</si>
  <si>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</si>
  <si>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</si>
  <si>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</si>
  <si>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</si>
  <si>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</si>
  <si>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</si>
  <si>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</si>
  <si>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</si>
  <si>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</si>
  <si>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</si>
  <si>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</si>
  <si>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</si>
  <si>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</si>
  <si>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</si>
  <si>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</si>
  <si>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r>
      <rPr>
        <b/>
        <sz val="11"/>
        <color theme="1"/>
        <rFont val="Calibri"/>
        <family val="2"/>
        <scheme val="minor"/>
      </rPr>
      <t>Presupuesto Aprobad</t>
    </r>
    <r>
      <rPr>
        <sz val="11"/>
        <color theme="1"/>
        <rFont val="Calibri"/>
        <family val="2"/>
        <scheme val="minor"/>
      </rPr>
      <t>o: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</si>
  <si>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</si>
  <si>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t>Enero</t>
  </si>
  <si>
    <t>Febrero</t>
  </si>
  <si>
    <t>Octubre</t>
  </si>
  <si>
    <t>TOTAL</t>
  </si>
  <si>
    <t>Gasto Devengado</t>
  </si>
  <si>
    <t>Ejecución de Gastos y Aplicaciones Financieras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</si>
  <si>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contratados.</t>
    </r>
  </si>
  <si>
    <t>(VALORES EN RD$)</t>
  </si>
  <si>
    <t>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</si>
</sst>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Protection="0">
      <alignment vertical="top" wrapText="1"/>
    </xf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4" fillId="0" borderId="3" xfId="1" applyFont="1" applyFill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4" fontId="1" fillId="0" borderId="3" xfId="1" applyFont="1" applyFill="1" applyBorder="1" applyAlignment="1">
      <alignment vertical="center" wrapText="1"/>
    </xf>
    <xf numFmtId="0" fontId="0" fillId="0" borderId="3" xfId="0" applyBorder="1"/>
    <xf numFmtId="165" fontId="0" fillId="0" borderId="3" xfId="0" applyNumberFormat="1" applyFill="1" applyBorder="1" applyAlignment="1">
      <alignment vertical="center" wrapText="1"/>
    </xf>
    <xf numFmtId="164" fontId="0" fillId="0" borderId="3" xfId="1" applyFont="1" applyFill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1" fillId="4" borderId="3" xfId="1" applyFont="1" applyFill="1" applyBorder="1"/>
    <xf numFmtId="4" fontId="0" fillId="0" borderId="3" xfId="1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4" fontId="1" fillId="2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164" fontId="1" fillId="4" borderId="3" xfId="0" applyNumberFormat="1" applyFont="1" applyFill="1" applyBorder="1"/>
    <xf numFmtId="165" fontId="0" fillId="4" borderId="3" xfId="0" applyNumberFormat="1" applyFill="1" applyBorder="1"/>
    <xf numFmtId="165" fontId="1" fillId="4" borderId="3" xfId="0" applyNumberFormat="1" applyFont="1" applyFill="1" applyBorder="1"/>
    <xf numFmtId="4" fontId="1" fillId="4" borderId="3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/>
    </xf>
    <xf numFmtId="164" fontId="4" fillId="5" borderId="3" xfId="1" applyFont="1" applyFill="1" applyBorder="1" applyAlignment="1">
      <alignment vertical="center" wrapText="1"/>
    </xf>
    <xf numFmtId="164" fontId="0" fillId="0" borderId="3" xfId="1" applyFont="1" applyBorder="1"/>
    <xf numFmtId="164" fontId="0" fillId="5" borderId="3" xfId="0" applyNumberFormat="1" applyFont="1" applyFill="1" applyBorder="1"/>
    <xf numFmtId="4" fontId="0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164" fontId="0" fillId="4" borderId="3" xfId="0" applyNumberFormat="1" applyFont="1" applyFill="1" applyBorder="1"/>
    <xf numFmtId="165" fontId="0" fillId="6" borderId="3" xfId="0" applyNumberForma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Normal" xfId="0" builtinId="0"/>
    <cellStyle name="Normal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178593</xdr:colOff>
      <xdr:row>0</xdr:row>
      <xdr:rowOff>107157</xdr:rowOff>
    </xdr:from>
    <xdr:to>
      <xdr:col>8</xdr:col>
      <xdr:colOff>698499</xdr:colOff>
      <xdr:row>0</xdr:row>
      <xdr:rowOff>1509237</xdr:rowOff>
    </xdr:to>
    <xdr:pic>
      <xdr:nvPicPr>
        <xdr:cNvPr id="7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9406" y="107157"/>
          <a:ext cx="4437063" cy="1402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9"/>
  <sheetViews>
    <sheetView showGridLines="0" tabSelected="1" topLeftCell="E1" zoomScale="80" zoomScaleNormal="80" workbookViewId="0">
      <selection activeCell="Q54" sqref="Q54"/>
    </sheetView>
  </sheetViews>
  <sheetFormatPr baseColWidth="10" defaultColWidth="9.140625" defaultRowHeight="15" x14ac:dyDescent="0.25"/>
  <cols>
    <col min="1" max="1" width="43.7109375" customWidth="1"/>
    <col min="2" max="2" width="16" style="31" customWidth="1"/>
    <col min="3" max="3" width="16.28515625" style="31" customWidth="1"/>
    <col min="4" max="4" width="14.85546875" style="31" customWidth="1"/>
    <col min="5" max="5" width="14.5703125" style="31" customWidth="1"/>
    <col min="6" max="6" width="14.85546875" style="31" customWidth="1"/>
    <col min="7" max="9" width="14.5703125" style="31" customWidth="1"/>
    <col min="10" max="11" width="14.5703125" customWidth="1"/>
    <col min="12" max="12" width="15.28515625" customWidth="1"/>
    <col min="13" max="14" width="14.85546875" customWidth="1"/>
    <col min="15" max="15" width="16.42578125" customWidth="1"/>
    <col min="16" max="16" width="15.71093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22.2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</row>
    <row r="2" spans="1:28" ht="18.75" customHeight="1" x14ac:dyDescent="0.25">
      <c r="A2" s="53" t="s">
        <v>102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9"/>
    </row>
    <row r="3" spans="1:28" s="31" customFormat="1" ht="18.75" customHeight="1" x14ac:dyDescent="0.3">
      <c r="A3" s="54" t="s">
        <v>105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9"/>
    </row>
    <row r="4" spans="1:28" x14ac:dyDescent="0.25">
      <c r="A4" s="55" t="s">
        <v>104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9"/>
    </row>
    <row r="5" spans="1:28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9"/>
    </row>
    <row r="6" spans="1:28" ht="31.5" x14ac:dyDescent="0.25">
      <c r="A6" s="8" t="s">
        <v>0</v>
      </c>
      <c r="B6" s="33" t="s">
        <v>36</v>
      </c>
      <c r="C6" s="33" t="s">
        <v>37</v>
      </c>
      <c r="D6" s="52" t="s">
        <v>101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AA6" s="12">
        <f>SUM(S8:AA8)</f>
        <v>0</v>
      </c>
      <c r="AB6" s="12">
        <f>+AA6+AB8</f>
        <v>0</v>
      </c>
    </row>
    <row r="7" spans="1:28" s="31" customFormat="1" ht="15.75" x14ac:dyDescent="0.25">
      <c r="A7" s="32"/>
      <c r="B7" s="33"/>
      <c r="C7" s="33"/>
      <c r="D7" s="33" t="s">
        <v>97</v>
      </c>
      <c r="E7" s="33" t="s">
        <v>98</v>
      </c>
      <c r="F7" s="33" t="s">
        <v>80</v>
      </c>
      <c r="G7" s="33" t="s">
        <v>81</v>
      </c>
      <c r="H7" s="33" t="s">
        <v>82</v>
      </c>
      <c r="I7" s="33" t="s">
        <v>83</v>
      </c>
      <c r="J7" s="33" t="s">
        <v>84</v>
      </c>
      <c r="K7" s="33" t="s">
        <v>85</v>
      </c>
      <c r="L7" s="33" t="s">
        <v>86</v>
      </c>
      <c r="M7" s="33" t="s">
        <v>99</v>
      </c>
      <c r="N7" s="33" t="s">
        <v>87</v>
      </c>
      <c r="O7" s="33" t="s">
        <v>88</v>
      </c>
      <c r="P7" s="33" t="s">
        <v>100</v>
      </c>
      <c r="AA7" s="34"/>
      <c r="AB7" s="34"/>
    </row>
    <row r="8" spans="1:28" x14ac:dyDescent="0.25">
      <c r="A8" s="1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5">
      <c r="A9" s="2" t="s">
        <v>2</v>
      </c>
      <c r="B9" s="20">
        <f>SUM(B10:B14)</f>
        <v>345200260</v>
      </c>
      <c r="C9" s="20">
        <f>SUM(C10:C14)</f>
        <v>350822601</v>
      </c>
      <c r="D9" s="20">
        <f t="shared" ref="D9:O9" si="0">SUM(D10:D14)</f>
        <v>21132193.5</v>
      </c>
      <c r="E9" s="20">
        <f t="shared" si="0"/>
        <v>22925769.780000001</v>
      </c>
      <c r="F9" s="20">
        <f t="shared" si="0"/>
        <v>24181038.509999998</v>
      </c>
      <c r="G9" s="20">
        <f t="shared" si="0"/>
        <v>23799444.219999999</v>
      </c>
      <c r="H9" s="20">
        <f t="shared" si="0"/>
        <v>22010768.760000002</v>
      </c>
      <c r="I9" s="20">
        <f t="shared" si="0"/>
        <v>35876312.699999996</v>
      </c>
      <c r="J9" s="20">
        <f t="shared" si="0"/>
        <v>24734405.189999998</v>
      </c>
      <c r="K9" s="20">
        <f t="shared" si="0"/>
        <v>24979649.749999996</v>
      </c>
      <c r="L9" s="20">
        <f t="shared" si="0"/>
        <v>30811563.780000001</v>
      </c>
      <c r="M9" s="20">
        <f t="shared" si="0"/>
        <v>26925767.039999999</v>
      </c>
      <c r="N9" s="20">
        <f t="shared" si="0"/>
        <v>65836842.100000001</v>
      </c>
      <c r="O9" s="20">
        <f t="shared" si="0"/>
        <v>25802926.919999998</v>
      </c>
      <c r="P9" s="39">
        <f>SUM(D9:O9)</f>
        <v>349016682.25</v>
      </c>
      <c r="S9" s="11"/>
    </row>
    <row r="10" spans="1:28" x14ac:dyDescent="0.25">
      <c r="A10" s="4" t="s">
        <v>3</v>
      </c>
      <c r="B10" s="13">
        <v>265900260</v>
      </c>
      <c r="C10" s="13">
        <f>265900260+5622341</f>
        <v>271522601</v>
      </c>
      <c r="D10" s="45">
        <v>17660828.199999999</v>
      </c>
      <c r="E10" s="45">
        <v>19394821.190000001</v>
      </c>
      <c r="F10" s="45">
        <v>20597428.23</v>
      </c>
      <c r="G10" s="45">
        <v>20235706.739999998</v>
      </c>
      <c r="H10" s="45">
        <v>18490163.120000001</v>
      </c>
      <c r="I10" s="45">
        <v>18573953.309999999</v>
      </c>
      <c r="J10" s="21">
        <v>21009566.120000001</v>
      </c>
      <c r="K10" s="46">
        <v>21044088.949999999</v>
      </c>
      <c r="L10" s="46">
        <v>21631706.539999999</v>
      </c>
      <c r="M10" s="46">
        <v>22774208.809999999</v>
      </c>
      <c r="N10" s="46">
        <v>42017951.590000004</v>
      </c>
      <c r="O10" s="46">
        <v>21815412.199999999</v>
      </c>
      <c r="P10" s="47">
        <f>SUM(D10:O10)</f>
        <v>265245834.99999997</v>
      </c>
    </row>
    <row r="11" spans="1:28" x14ac:dyDescent="0.25">
      <c r="A11" s="4" t="s">
        <v>4</v>
      </c>
      <c r="B11" s="13">
        <v>10300000</v>
      </c>
      <c r="C11" s="13">
        <v>10300000</v>
      </c>
      <c r="D11" s="13">
        <v>836676.93</v>
      </c>
      <c r="E11" s="13">
        <v>772209.43</v>
      </c>
      <c r="F11" s="13">
        <v>776779.58</v>
      </c>
      <c r="G11" s="13">
        <v>772209.43</v>
      </c>
      <c r="H11" s="13">
        <v>776709.43</v>
      </c>
      <c r="I11" s="13">
        <v>14546071.039999999</v>
      </c>
      <c r="J11" s="13">
        <v>794481.9</v>
      </c>
      <c r="K11" s="13">
        <v>777431.9</v>
      </c>
      <c r="L11" s="13">
        <v>5937168.0999999996</v>
      </c>
      <c r="M11" s="13">
        <v>998002</v>
      </c>
      <c r="N11" s="13">
        <v>20675183.690000001</v>
      </c>
      <c r="O11" s="46">
        <v>852981.9</v>
      </c>
      <c r="P11" s="47">
        <f t="shared" ref="P11:P74" si="1">SUM(D11:O11)</f>
        <v>48515905.329999991</v>
      </c>
    </row>
    <row r="12" spans="1:28" ht="30" x14ac:dyDescent="0.25">
      <c r="A12" s="4" t="s">
        <v>38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47">
        <f t="shared" si="1"/>
        <v>0</v>
      </c>
    </row>
    <row r="13" spans="1:28" x14ac:dyDescent="0.25">
      <c r="A13" s="4" t="s">
        <v>5</v>
      </c>
      <c r="B13" s="13">
        <v>37000000</v>
      </c>
      <c r="C13" s="13">
        <v>37000000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5">
        <v>0</v>
      </c>
      <c r="K13" s="15">
        <v>0</v>
      </c>
      <c r="L13" s="47">
        <v>0</v>
      </c>
      <c r="M13" s="47">
        <v>0</v>
      </c>
      <c r="N13" s="15">
        <v>0</v>
      </c>
      <c r="O13" s="15">
        <v>0</v>
      </c>
      <c r="P13" s="47">
        <f t="shared" si="1"/>
        <v>0</v>
      </c>
    </row>
    <row r="14" spans="1:28" ht="30" x14ac:dyDescent="0.25">
      <c r="A14" s="4" t="s">
        <v>6</v>
      </c>
      <c r="B14" s="13">
        <v>32000000</v>
      </c>
      <c r="C14" s="13">
        <v>32000000</v>
      </c>
      <c r="D14" s="13">
        <v>2634688.37</v>
      </c>
      <c r="E14" s="13">
        <v>2758739.16</v>
      </c>
      <c r="F14" s="13">
        <v>2806830.7</v>
      </c>
      <c r="G14" s="13">
        <v>2791528.05</v>
      </c>
      <c r="H14" s="13">
        <v>2743896.21</v>
      </c>
      <c r="I14" s="13">
        <v>2756288.35</v>
      </c>
      <c r="J14" s="22">
        <v>2930357.17</v>
      </c>
      <c r="K14" s="46">
        <v>3158128.9</v>
      </c>
      <c r="L14" s="23">
        <v>3242689.14</v>
      </c>
      <c r="M14" s="46">
        <v>3153556.23</v>
      </c>
      <c r="N14" s="23">
        <v>3143706.82</v>
      </c>
      <c r="O14" s="46">
        <v>3134532.82</v>
      </c>
      <c r="P14" s="47">
        <f t="shared" si="1"/>
        <v>35254941.920000002</v>
      </c>
    </row>
    <row r="15" spans="1:28" x14ac:dyDescent="0.25">
      <c r="A15" s="2" t="s">
        <v>7</v>
      </c>
      <c r="B15" s="39">
        <f>SUM(B16:B24)</f>
        <v>72531268</v>
      </c>
      <c r="C15" s="39">
        <f>SUM(C16:C24)</f>
        <v>72531268</v>
      </c>
      <c r="D15" s="39">
        <f t="shared" ref="D15:O15" si="2">SUM(D16:D24)</f>
        <v>945902.32000000007</v>
      </c>
      <c r="E15" s="39">
        <f t="shared" si="2"/>
        <v>8256959.4400000004</v>
      </c>
      <c r="F15" s="39">
        <f t="shared" si="2"/>
        <v>5026931.4000000004</v>
      </c>
      <c r="G15" s="39">
        <f t="shared" si="2"/>
        <v>4222313.1500000004</v>
      </c>
      <c r="H15" s="39">
        <f t="shared" si="2"/>
        <v>4467237.12</v>
      </c>
      <c r="I15" s="39">
        <f t="shared" si="2"/>
        <v>5905960.0800000001</v>
      </c>
      <c r="J15" s="39">
        <f t="shared" si="2"/>
        <v>5045966.3599999994</v>
      </c>
      <c r="K15" s="39">
        <f t="shared" si="2"/>
        <v>5471230.25</v>
      </c>
      <c r="L15" s="39">
        <f t="shared" si="2"/>
        <v>4501286.34</v>
      </c>
      <c r="M15" s="39">
        <f t="shared" si="2"/>
        <v>3505082.99</v>
      </c>
      <c r="N15" s="39">
        <f t="shared" si="2"/>
        <v>6714479.5199999996</v>
      </c>
      <c r="O15" s="39">
        <f t="shared" si="2"/>
        <v>7106148.5499999998</v>
      </c>
      <c r="P15" s="39">
        <f t="shared" si="1"/>
        <v>61169497.520000011</v>
      </c>
    </row>
    <row r="16" spans="1:28" x14ac:dyDescent="0.25">
      <c r="A16" s="4" t="s">
        <v>8</v>
      </c>
      <c r="B16" s="18">
        <v>15176268</v>
      </c>
      <c r="C16" s="18">
        <v>15176268</v>
      </c>
      <c r="D16" s="18">
        <v>581775.92000000004</v>
      </c>
      <c r="E16" s="18">
        <v>3519129.25</v>
      </c>
      <c r="F16" s="18">
        <v>1433400.58</v>
      </c>
      <c r="G16" s="18">
        <v>939125.46</v>
      </c>
      <c r="H16" s="18">
        <v>893779.3</v>
      </c>
      <c r="I16" s="18">
        <v>1465487.03</v>
      </c>
      <c r="J16" s="22">
        <v>1660923.89</v>
      </c>
      <c r="K16" s="23">
        <v>1688069.57</v>
      </c>
      <c r="L16" s="23">
        <v>697423.64</v>
      </c>
      <c r="M16" s="23">
        <v>732975.18</v>
      </c>
      <c r="N16" s="23">
        <v>2150574.8199999998</v>
      </c>
      <c r="O16" s="46">
        <v>1284189.5900000001</v>
      </c>
      <c r="P16" s="47">
        <f t="shared" si="1"/>
        <v>17046854.23</v>
      </c>
    </row>
    <row r="17" spans="1:16" ht="30" x14ac:dyDescent="0.25">
      <c r="A17" s="4" t="s">
        <v>9</v>
      </c>
      <c r="B17" s="18">
        <v>16000000</v>
      </c>
      <c r="C17" s="18">
        <v>16000000</v>
      </c>
      <c r="D17" s="18">
        <v>0</v>
      </c>
      <c r="E17" s="18">
        <v>2030101</v>
      </c>
      <c r="F17" s="18">
        <v>1784648.5</v>
      </c>
      <c r="G17" s="18">
        <v>1235854.56</v>
      </c>
      <c r="H17" s="18">
        <v>1291188.2</v>
      </c>
      <c r="I17" s="18">
        <v>1495447.96</v>
      </c>
      <c r="J17" s="22">
        <v>1817508.3</v>
      </c>
      <c r="K17" s="23">
        <v>1957074.9</v>
      </c>
      <c r="L17" s="23">
        <v>1538611.56</v>
      </c>
      <c r="M17" s="23">
        <v>599320</v>
      </c>
      <c r="N17" s="23">
        <v>2382033.4</v>
      </c>
      <c r="O17" s="46">
        <v>1457859</v>
      </c>
      <c r="P17" s="47">
        <f t="shared" si="1"/>
        <v>17589647.380000003</v>
      </c>
    </row>
    <row r="18" spans="1:16" x14ac:dyDescent="0.25">
      <c r="A18" s="4" t="s">
        <v>10</v>
      </c>
      <c r="B18" s="18">
        <v>900000</v>
      </c>
      <c r="C18" s="18">
        <v>900000</v>
      </c>
      <c r="D18" s="18">
        <v>0</v>
      </c>
      <c r="E18" s="18">
        <v>0</v>
      </c>
      <c r="F18" s="18">
        <v>80100</v>
      </c>
      <c r="G18" s="18">
        <v>77650</v>
      </c>
      <c r="H18" s="18">
        <v>72850</v>
      </c>
      <c r="I18" s="18">
        <v>100033.2</v>
      </c>
      <c r="J18" s="22">
        <v>-10883.2</v>
      </c>
      <c r="K18" s="23">
        <v>80950</v>
      </c>
      <c r="L18" s="23">
        <v>135052.24</v>
      </c>
      <c r="M18" s="23">
        <v>96894.76</v>
      </c>
      <c r="N18" s="23">
        <v>129624.51</v>
      </c>
      <c r="O18" s="46">
        <v>12250</v>
      </c>
      <c r="P18" s="47">
        <f t="shared" si="1"/>
        <v>774521.51</v>
      </c>
    </row>
    <row r="19" spans="1:16" ht="18" customHeight="1" x14ac:dyDescent="0.25">
      <c r="A19" s="4" t="s">
        <v>11</v>
      </c>
      <c r="B19" s="18">
        <v>3010000</v>
      </c>
      <c r="C19" s="18">
        <v>3010000</v>
      </c>
      <c r="D19" s="18">
        <v>0</v>
      </c>
      <c r="E19" s="18">
        <v>0</v>
      </c>
      <c r="F19" s="18">
        <v>5050</v>
      </c>
      <c r="G19" s="18">
        <v>11474.08</v>
      </c>
      <c r="H19" s="18">
        <v>74943</v>
      </c>
      <c r="I19" s="18">
        <v>22862</v>
      </c>
      <c r="J19" s="22">
        <v>13860.9</v>
      </c>
      <c r="K19" s="23">
        <v>15116.22</v>
      </c>
      <c r="L19" s="23">
        <v>3600</v>
      </c>
      <c r="M19" s="23">
        <v>18304.25</v>
      </c>
      <c r="N19" s="23">
        <v>19716.72</v>
      </c>
      <c r="O19" s="46">
        <v>96267</v>
      </c>
      <c r="P19" s="47">
        <f t="shared" si="1"/>
        <v>281194.17</v>
      </c>
    </row>
    <row r="20" spans="1:16" x14ac:dyDescent="0.25">
      <c r="A20" s="4" t="s">
        <v>12</v>
      </c>
      <c r="B20" s="18">
        <v>1100000</v>
      </c>
      <c r="C20" s="18">
        <v>1100000</v>
      </c>
      <c r="D20" s="18">
        <v>0</v>
      </c>
      <c r="E20" s="18">
        <v>0</v>
      </c>
      <c r="F20" s="18">
        <v>12814.8</v>
      </c>
      <c r="G20" s="18">
        <v>102266.67</v>
      </c>
      <c r="H20" s="18">
        <v>0</v>
      </c>
      <c r="I20" s="18">
        <v>4861.6000000000004</v>
      </c>
      <c r="J20" s="22">
        <v>5711.6</v>
      </c>
      <c r="K20" s="23">
        <v>10549.2</v>
      </c>
      <c r="L20" s="47">
        <v>0</v>
      </c>
      <c r="M20" s="23">
        <v>392622.23</v>
      </c>
      <c r="N20" s="23">
        <v>3776</v>
      </c>
      <c r="O20" s="46">
        <v>136925.78</v>
      </c>
      <c r="P20" s="47">
        <f t="shared" si="1"/>
        <v>669527.88</v>
      </c>
    </row>
    <row r="21" spans="1:16" x14ac:dyDescent="0.25">
      <c r="A21" s="4" t="s">
        <v>13</v>
      </c>
      <c r="B21" s="18">
        <v>6300000</v>
      </c>
      <c r="C21" s="18">
        <v>6300000</v>
      </c>
      <c r="D21" s="18">
        <v>196472</v>
      </c>
      <c r="E21" s="18">
        <v>194378</v>
      </c>
      <c r="F21" s="18">
        <v>205546</v>
      </c>
      <c r="G21" s="18">
        <v>212526</v>
      </c>
      <c r="H21" s="18">
        <v>253631.81</v>
      </c>
      <c r="I21" s="18">
        <v>229836.52</v>
      </c>
      <c r="J21" s="22">
        <v>208300</v>
      </c>
      <c r="K21" s="23">
        <v>215280</v>
      </c>
      <c r="L21" s="23">
        <v>220166</v>
      </c>
      <c r="M21" s="47">
        <v>0</v>
      </c>
      <c r="N21" s="23">
        <v>488648.12</v>
      </c>
      <c r="O21" s="46">
        <v>1605986.55</v>
      </c>
      <c r="P21" s="47">
        <f t="shared" si="1"/>
        <v>4030771</v>
      </c>
    </row>
    <row r="22" spans="1:16" ht="45" x14ac:dyDescent="0.25">
      <c r="A22" s="4" t="s">
        <v>14</v>
      </c>
      <c r="B22" s="18">
        <v>3500000</v>
      </c>
      <c r="C22" s="18">
        <v>3500000</v>
      </c>
      <c r="D22" s="18">
        <v>0</v>
      </c>
      <c r="E22" s="18">
        <v>419843.79</v>
      </c>
      <c r="F22" s="18">
        <v>167046.59</v>
      </c>
      <c r="G22" s="18">
        <v>195284.9</v>
      </c>
      <c r="H22" s="18">
        <v>275731.46000000002</v>
      </c>
      <c r="I22" s="18">
        <v>187850.96</v>
      </c>
      <c r="J22" s="22">
        <v>288275.77</v>
      </c>
      <c r="K22" s="23">
        <v>139618.07999999999</v>
      </c>
      <c r="L22" s="23">
        <v>73449.279999999999</v>
      </c>
      <c r="M22" s="23">
        <v>45967.81</v>
      </c>
      <c r="N22" s="23">
        <v>145967.98000000001</v>
      </c>
      <c r="O22" s="46">
        <v>73402.850000000006</v>
      </c>
      <c r="P22" s="47">
        <f t="shared" si="1"/>
        <v>2012439.4700000002</v>
      </c>
    </row>
    <row r="23" spans="1:16" ht="30" x14ac:dyDescent="0.25">
      <c r="A23" s="4" t="s">
        <v>15</v>
      </c>
      <c r="B23" s="18">
        <v>11545000</v>
      </c>
      <c r="C23" s="18">
        <v>11545000</v>
      </c>
      <c r="D23" s="18">
        <v>167654.39999999999</v>
      </c>
      <c r="E23" s="18">
        <v>194306.66</v>
      </c>
      <c r="F23" s="18">
        <v>796959.12</v>
      </c>
      <c r="G23" s="18">
        <v>258806.02</v>
      </c>
      <c r="H23" s="18">
        <v>385664.61</v>
      </c>
      <c r="I23" s="18">
        <v>728084.25</v>
      </c>
      <c r="J23" s="22">
        <v>-101603.03</v>
      </c>
      <c r="K23" s="23">
        <v>743292.12</v>
      </c>
      <c r="L23" s="23">
        <v>514611.22</v>
      </c>
      <c r="M23" s="23">
        <v>238939.08</v>
      </c>
      <c r="N23" s="23">
        <v>202961.03</v>
      </c>
      <c r="O23" s="46">
        <v>728901.16</v>
      </c>
      <c r="P23" s="47">
        <f t="shared" si="1"/>
        <v>4858576.6399999997</v>
      </c>
    </row>
    <row r="24" spans="1:16" x14ac:dyDescent="0.25">
      <c r="A24" s="4" t="s">
        <v>39</v>
      </c>
      <c r="B24" s="18">
        <v>15000000</v>
      </c>
      <c r="C24" s="18">
        <v>15000000</v>
      </c>
      <c r="D24" s="18">
        <v>0</v>
      </c>
      <c r="E24" s="18">
        <v>1899200.74</v>
      </c>
      <c r="F24" s="18">
        <v>541365.81000000006</v>
      </c>
      <c r="G24" s="18">
        <v>1189325.46</v>
      </c>
      <c r="H24" s="18">
        <v>1219448.74</v>
      </c>
      <c r="I24" s="18">
        <v>1671496.56</v>
      </c>
      <c r="J24" s="22">
        <v>1163872.1299999999</v>
      </c>
      <c r="K24" s="23">
        <v>621280.16</v>
      </c>
      <c r="L24" s="23">
        <v>1318372.3999999999</v>
      </c>
      <c r="M24" s="23">
        <v>1380059.68</v>
      </c>
      <c r="N24" s="23">
        <v>1191176.94</v>
      </c>
      <c r="O24" s="46">
        <v>1710366.62</v>
      </c>
      <c r="P24" s="47">
        <f t="shared" si="1"/>
        <v>13905965.239999998</v>
      </c>
    </row>
    <row r="25" spans="1:16" x14ac:dyDescent="0.25">
      <c r="A25" s="2" t="s">
        <v>16</v>
      </c>
      <c r="B25" s="39">
        <f>SUM(B26:B34)</f>
        <v>22353059</v>
      </c>
      <c r="C25" s="39">
        <f>SUM(C26:C34)</f>
        <v>22353059</v>
      </c>
      <c r="D25" s="39">
        <f t="shared" ref="D25:O25" si="3">SUM(D26:D34)</f>
        <v>0</v>
      </c>
      <c r="E25" s="39">
        <f t="shared" si="3"/>
        <v>1693118.12</v>
      </c>
      <c r="F25" s="39">
        <f t="shared" si="3"/>
        <v>381439.52999999997</v>
      </c>
      <c r="G25" s="39">
        <f t="shared" si="3"/>
        <v>636639.38</v>
      </c>
      <c r="H25" s="39">
        <f t="shared" si="3"/>
        <v>164376.28999999998</v>
      </c>
      <c r="I25" s="39">
        <f t="shared" si="3"/>
        <v>358527.7</v>
      </c>
      <c r="J25" s="39">
        <f t="shared" si="3"/>
        <v>3726759.6500000004</v>
      </c>
      <c r="K25" s="39">
        <f t="shared" si="3"/>
        <v>740225.84</v>
      </c>
      <c r="L25" s="39">
        <f t="shared" si="3"/>
        <v>1592991.9700000002</v>
      </c>
      <c r="M25" s="39">
        <f t="shared" si="3"/>
        <v>910723.92999999993</v>
      </c>
      <c r="N25" s="39">
        <f t="shared" si="3"/>
        <v>1485820.33</v>
      </c>
      <c r="O25" s="39">
        <f t="shared" si="3"/>
        <v>1458132.02</v>
      </c>
      <c r="P25" s="39">
        <f t="shared" si="1"/>
        <v>13148754.76</v>
      </c>
    </row>
    <row r="26" spans="1:16" ht="30" x14ac:dyDescent="0.25">
      <c r="A26" s="4" t="s">
        <v>17</v>
      </c>
      <c r="B26" s="18">
        <v>1150000</v>
      </c>
      <c r="C26" s="18">
        <v>1150000</v>
      </c>
      <c r="D26" s="18">
        <v>0</v>
      </c>
      <c r="E26" s="18">
        <v>126944</v>
      </c>
      <c r="F26" s="18">
        <v>24490</v>
      </c>
      <c r="G26" s="18">
        <v>115303</v>
      </c>
      <c r="H26" s="18">
        <v>0</v>
      </c>
      <c r="I26" s="18">
        <v>7303</v>
      </c>
      <c r="J26" s="22">
        <v>128335.26</v>
      </c>
      <c r="K26" s="23">
        <v>70449.16</v>
      </c>
      <c r="L26" s="23">
        <v>74384</v>
      </c>
      <c r="M26" s="23">
        <v>116033.1</v>
      </c>
      <c r="N26" s="23">
        <v>2200</v>
      </c>
      <c r="O26" s="46">
        <v>140423.5</v>
      </c>
      <c r="P26" s="47">
        <f t="shared" si="1"/>
        <v>805865.02</v>
      </c>
    </row>
    <row r="27" spans="1:16" x14ac:dyDescent="0.25">
      <c r="A27" s="4" t="s">
        <v>18</v>
      </c>
      <c r="B27" s="18">
        <v>450000</v>
      </c>
      <c r="C27" s="18">
        <v>450000</v>
      </c>
      <c r="D27" s="18">
        <v>0</v>
      </c>
      <c r="E27" s="18">
        <v>56050</v>
      </c>
      <c r="F27" s="18">
        <v>325</v>
      </c>
      <c r="G27" s="18">
        <v>16180.4</v>
      </c>
      <c r="H27" s="18">
        <v>10627.67</v>
      </c>
      <c r="I27" s="18">
        <v>8237</v>
      </c>
      <c r="J27" s="22">
        <v>600</v>
      </c>
      <c r="K27" s="23">
        <v>3571.32</v>
      </c>
      <c r="L27" s="23">
        <v>114642.9</v>
      </c>
      <c r="M27" s="23">
        <v>1200</v>
      </c>
      <c r="N27" s="23">
        <v>24985</v>
      </c>
      <c r="O27" s="46">
        <v>370</v>
      </c>
      <c r="P27" s="47">
        <f t="shared" si="1"/>
        <v>236789.28999999998</v>
      </c>
    </row>
    <row r="28" spans="1:16" ht="30" x14ac:dyDescent="0.25">
      <c r="A28" s="4" t="s">
        <v>19</v>
      </c>
      <c r="B28" s="18">
        <v>2170000</v>
      </c>
      <c r="C28" s="18">
        <v>2170000</v>
      </c>
      <c r="D28" s="18">
        <v>0</v>
      </c>
      <c r="E28" s="18">
        <v>337800</v>
      </c>
      <c r="F28" s="18">
        <v>6209.16</v>
      </c>
      <c r="G28" s="18">
        <v>309187.26</v>
      </c>
      <c r="H28" s="18">
        <v>94669.9</v>
      </c>
      <c r="I28" s="18">
        <v>4483.42</v>
      </c>
      <c r="J28" s="22">
        <v>217665.8</v>
      </c>
      <c r="K28" s="23">
        <v>6750.9</v>
      </c>
      <c r="L28" s="23">
        <v>85150.720000000001</v>
      </c>
      <c r="M28" s="23">
        <v>235615.08</v>
      </c>
      <c r="N28" s="23">
        <v>14637.31</v>
      </c>
      <c r="O28" s="46">
        <v>467359.06</v>
      </c>
      <c r="P28" s="47">
        <f t="shared" si="1"/>
        <v>1779528.6100000003</v>
      </c>
    </row>
    <row r="29" spans="1:16" x14ac:dyDescent="0.25">
      <c r="A29" s="4" t="s">
        <v>20</v>
      </c>
      <c r="B29" s="18">
        <v>50000</v>
      </c>
      <c r="C29" s="18">
        <v>50000</v>
      </c>
      <c r="D29" s="18">
        <v>0</v>
      </c>
      <c r="E29" s="18">
        <v>0</v>
      </c>
      <c r="F29" s="18">
        <v>0</v>
      </c>
      <c r="G29" s="18">
        <v>0</v>
      </c>
      <c r="H29" s="18">
        <v>310</v>
      </c>
      <c r="I29" s="18">
        <v>0</v>
      </c>
      <c r="J29" s="18">
        <v>0</v>
      </c>
      <c r="K29" s="15">
        <v>0</v>
      </c>
      <c r="L29" s="47">
        <v>0</v>
      </c>
      <c r="M29" s="47">
        <v>0</v>
      </c>
      <c r="N29" s="18">
        <v>0</v>
      </c>
      <c r="O29" s="16"/>
      <c r="P29" s="47">
        <f t="shared" si="1"/>
        <v>310</v>
      </c>
    </row>
    <row r="30" spans="1:16" ht="30" x14ac:dyDescent="0.25">
      <c r="A30" s="4" t="s">
        <v>21</v>
      </c>
      <c r="B30" s="18">
        <v>620000</v>
      </c>
      <c r="C30" s="18">
        <v>620000</v>
      </c>
      <c r="D30" s="18">
        <v>0</v>
      </c>
      <c r="E30" s="18">
        <v>222053.37</v>
      </c>
      <c r="F30" s="18">
        <v>53335.03</v>
      </c>
      <c r="G30" s="18">
        <v>23321.71</v>
      </c>
      <c r="H30" s="18">
        <v>17333.2</v>
      </c>
      <c r="I30" s="18">
        <v>47986.080000000002</v>
      </c>
      <c r="J30" s="22">
        <v>62984.14</v>
      </c>
      <c r="K30" s="23">
        <v>25946.99</v>
      </c>
      <c r="L30" s="23">
        <v>40280.639999999999</v>
      </c>
      <c r="M30" s="23">
        <v>38434.47</v>
      </c>
      <c r="N30" s="23">
        <v>37430.58</v>
      </c>
      <c r="O30" s="46">
        <v>67390.240000000005</v>
      </c>
      <c r="P30" s="47">
        <f t="shared" si="1"/>
        <v>636496.45000000007</v>
      </c>
    </row>
    <row r="31" spans="1:16" ht="30" x14ac:dyDescent="0.25">
      <c r="A31" s="4" t="s">
        <v>22</v>
      </c>
      <c r="B31" s="18">
        <v>265000</v>
      </c>
      <c r="C31" s="18">
        <v>265000</v>
      </c>
      <c r="D31" s="18">
        <v>0</v>
      </c>
      <c r="E31" s="18">
        <v>56764</v>
      </c>
      <c r="F31" s="18">
        <v>4374.04</v>
      </c>
      <c r="G31" s="18">
        <v>17572.79</v>
      </c>
      <c r="H31" s="18">
        <v>562.51</v>
      </c>
      <c r="I31" s="18">
        <v>11357.3</v>
      </c>
      <c r="J31" s="22">
        <v>15647.6</v>
      </c>
      <c r="K31" s="23">
        <v>70466.759999999995</v>
      </c>
      <c r="L31" s="23">
        <v>11385.69</v>
      </c>
      <c r="M31" s="23">
        <v>8533.11</v>
      </c>
      <c r="N31" s="23">
        <v>28490.63</v>
      </c>
      <c r="O31" s="46">
        <v>1040</v>
      </c>
      <c r="P31" s="47">
        <f t="shared" si="1"/>
        <v>226194.43</v>
      </c>
    </row>
    <row r="32" spans="1:16" ht="30" x14ac:dyDescent="0.25">
      <c r="A32" s="4" t="s">
        <v>23</v>
      </c>
      <c r="B32" s="18">
        <v>8059800</v>
      </c>
      <c r="C32" s="18">
        <v>8059800</v>
      </c>
      <c r="D32" s="18">
        <v>0</v>
      </c>
      <c r="E32" s="18">
        <v>814633.27</v>
      </c>
      <c r="F32" s="18">
        <v>263432.28999999998</v>
      </c>
      <c r="G32" s="18">
        <v>93358.97</v>
      </c>
      <c r="H32" s="18">
        <v>15926.99</v>
      </c>
      <c r="I32" s="18">
        <v>97564.11</v>
      </c>
      <c r="J32" s="22">
        <v>1505482.85</v>
      </c>
      <c r="K32" s="23">
        <v>479752.05</v>
      </c>
      <c r="L32" s="23">
        <v>149606.70000000001</v>
      </c>
      <c r="M32" s="23">
        <v>291909.7</v>
      </c>
      <c r="N32" s="23">
        <v>1322054.49</v>
      </c>
      <c r="O32" s="46">
        <v>654780</v>
      </c>
      <c r="P32" s="47">
        <f t="shared" si="1"/>
        <v>5688501.4200000009</v>
      </c>
    </row>
    <row r="33" spans="1:16" ht="30" x14ac:dyDescent="0.25">
      <c r="A33" s="4" t="s">
        <v>40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47">
        <f t="shared" si="1"/>
        <v>0</v>
      </c>
    </row>
    <row r="34" spans="1:16" x14ac:dyDescent="0.25">
      <c r="A34" s="4" t="s">
        <v>24</v>
      </c>
      <c r="B34" s="18">
        <v>9588259</v>
      </c>
      <c r="C34" s="18">
        <v>9588259</v>
      </c>
      <c r="D34" s="18">
        <v>0</v>
      </c>
      <c r="E34" s="18">
        <v>78873.48</v>
      </c>
      <c r="F34" s="18">
        <v>29274.01</v>
      </c>
      <c r="G34" s="18">
        <v>61715.25</v>
      </c>
      <c r="H34" s="18">
        <v>24946.02</v>
      </c>
      <c r="I34" s="18">
        <v>181596.79</v>
      </c>
      <c r="J34" s="22">
        <v>1796044</v>
      </c>
      <c r="K34" s="23">
        <v>83288.66</v>
      </c>
      <c r="L34" s="23">
        <v>1117541.32</v>
      </c>
      <c r="M34" s="23">
        <v>218998.47</v>
      </c>
      <c r="N34" s="23">
        <v>56022.32</v>
      </c>
      <c r="O34" s="46">
        <v>126769.22</v>
      </c>
      <c r="P34" s="47">
        <f t="shared" si="1"/>
        <v>3775069.5400000005</v>
      </c>
    </row>
    <row r="35" spans="1:16" x14ac:dyDescent="0.25">
      <c r="A35" s="2" t="s">
        <v>25</v>
      </c>
      <c r="B35" s="39">
        <f>SUM(B36:B42)</f>
        <v>3800000</v>
      </c>
      <c r="C35" s="39">
        <f>SUM(C36:C42)</f>
        <v>3800000</v>
      </c>
      <c r="D35" s="39">
        <f t="shared" ref="D35:O35" si="4">SUM(D36:D42)</f>
        <v>0</v>
      </c>
      <c r="E35" s="39">
        <f t="shared" si="4"/>
        <v>616925.35</v>
      </c>
      <c r="F35" s="39">
        <f t="shared" si="4"/>
        <v>0</v>
      </c>
      <c r="G35" s="39">
        <f t="shared" si="4"/>
        <v>139178.4</v>
      </c>
      <c r="H35" s="39">
        <f t="shared" si="4"/>
        <v>95000</v>
      </c>
      <c r="I35" s="39">
        <f t="shared" si="4"/>
        <v>60000</v>
      </c>
      <c r="J35" s="39">
        <f t="shared" si="4"/>
        <v>0</v>
      </c>
      <c r="K35" s="39">
        <f t="shared" si="4"/>
        <v>0</v>
      </c>
      <c r="L35" s="39">
        <f t="shared" si="4"/>
        <v>0</v>
      </c>
      <c r="M35" s="39">
        <f t="shared" si="4"/>
        <v>0</v>
      </c>
      <c r="N35" s="39">
        <f t="shared" si="4"/>
        <v>0</v>
      </c>
      <c r="O35" s="39">
        <f t="shared" si="4"/>
        <v>120000</v>
      </c>
      <c r="P35" s="39">
        <f t="shared" si="1"/>
        <v>1031103.75</v>
      </c>
    </row>
    <row r="36" spans="1:16" ht="30" x14ac:dyDescent="0.25">
      <c r="A36" s="4" t="s">
        <v>26</v>
      </c>
      <c r="B36" s="18">
        <v>2800000</v>
      </c>
      <c r="C36" s="18">
        <v>2800000</v>
      </c>
      <c r="D36" s="18">
        <v>0</v>
      </c>
      <c r="E36" s="18">
        <v>0</v>
      </c>
      <c r="F36" s="18">
        <v>0</v>
      </c>
      <c r="G36" s="18">
        <v>139178.4</v>
      </c>
      <c r="H36" s="18">
        <v>95000</v>
      </c>
      <c r="I36" s="18">
        <v>60000</v>
      </c>
      <c r="J36" s="18">
        <v>0</v>
      </c>
      <c r="K36" s="15">
        <v>0</v>
      </c>
      <c r="L36" s="47">
        <v>0</v>
      </c>
      <c r="M36" s="47">
        <v>0</v>
      </c>
      <c r="N36" s="17">
        <v>0</v>
      </c>
      <c r="O36" s="46">
        <v>120000</v>
      </c>
      <c r="P36" s="47">
        <f t="shared" si="1"/>
        <v>414178.4</v>
      </c>
    </row>
    <row r="37" spans="1:16" ht="30" x14ac:dyDescent="0.25">
      <c r="A37" s="4" t="s">
        <v>41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8">
        <v>0</v>
      </c>
      <c r="K37" s="15">
        <v>0</v>
      </c>
      <c r="L37" s="47">
        <v>0</v>
      </c>
      <c r="M37" s="47">
        <v>0</v>
      </c>
      <c r="N37" s="17">
        <v>0</v>
      </c>
      <c r="O37" s="17">
        <v>0</v>
      </c>
      <c r="P37" s="47">
        <f t="shared" si="1"/>
        <v>0</v>
      </c>
    </row>
    <row r="38" spans="1:16" ht="30" x14ac:dyDescent="0.25">
      <c r="A38" s="4" t="s">
        <v>42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8">
        <v>0</v>
      </c>
      <c r="K38" s="15">
        <v>0</v>
      </c>
      <c r="L38" s="47">
        <v>0</v>
      </c>
      <c r="M38" s="47">
        <v>0</v>
      </c>
      <c r="N38" s="17">
        <v>0</v>
      </c>
      <c r="O38" s="17">
        <v>0</v>
      </c>
      <c r="P38" s="47">
        <f t="shared" si="1"/>
        <v>0</v>
      </c>
    </row>
    <row r="39" spans="1:16" ht="30" x14ac:dyDescent="0.25">
      <c r="A39" s="4" t="s">
        <v>43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8">
        <v>0</v>
      </c>
      <c r="K39" s="15">
        <v>0</v>
      </c>
      <c r="L39" s="47">
        <v>0</v>
      </c>
      <c r="M39" s="47">
        <v>0</v>
      </c>
      <c r="N39" s="17">
        <v>0</v>
      </c>
      <c r="O39" s="17">
        <v>0</v>
      </c>
      <c r="P39" s="47">
        <f t="shared" si="1"/>
        <v>0</v>
      </c>
    </row>
    <row r="40" spans="1:16" ht="30" x14ac:dyDescent="0.25">
      <c r="A40" s="4" t="s">
        <v>44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8">
        <v>0</v>
      </c>
      <c r="K40" s="15">
        <v>0</v>
      </c>
      <c r="L40" s="47">
        <v>0</v>
      </c>
      <c r="M40" s="47">
        <v>0</v>
      </c>
      <c r="N40" s="17">
        <v>0</v>
      </c>
      <c r="O40" s="17">
        <v>0</v>
      </c>
      <c r="P40" s="47">
        <f t="shared" si="1"/>
        <v>0</v>
      </c>
    </row>
    <row r="41" spans="1:16" ht="30" x14ac:dyDescent="0.25">
      <c r="A41" s="4" t="s">
        <v>27</v>
      </c>
      <c r="B41" s="18">
        <v>1000000</v>
      </c>
      <c r="C41" s="18">
        <v>1000000</v>
      </c>
      <c r="D41" s="18">
        <v>0</v>
      </c>
      <c r="E41" s="18">
        <v>616925.35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5">
        <v>0</v>
      </c>
      <c r="L41" s="47">
        <v>0</v>
      </c>
      <c r="M41" s="47">
        <v>0</v>
      </c>
      <c r="N41" s="17">
        <v>0</v>
      </c>
      <c r="O41" s="17">
        <v>0</v>
      </c>
      <c r="P41" s="47">
        <f t="shared" si="1"/>
        <v>616925.35</v>
      </c>
    </row>
    <row r="42" spans="1:16" ht="30" x14ac:dyDescent="0.25">
      <c r="A42" s="4" t="s">
        <v>45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8">
        <v>0</v>
      </c>
      <c r="K42" s="15">
        <v>0</v>
      </c>
      <c r="L42" s="47">
        <v>0</v>
      </c>
      <c r="M42" s="47">
        <v>0</v>
      </c>
      <c r="N42" s="17">
        <v>0</v>
      </c>
      <c r="O42" s="17">
        <v>0</v>
      </c>
      <c r="P42" s="47">
        <f t="shared" si="1"/>
        <v>0</v>
      </c>
    </row>
    <row r="43" spans="1:16" x14ac:dyDescent="0.25">
      <c r="A43" s="2" t="s">
        <v>46</v>
      </c>
      <c r="B43" s="40">
        <f>SUM(B44:B50)</f>
        <v>0</v>
      </c>
      <c r="C43" s="40">
        <f>SUM(C44:C50)</f>
        <v>0</v>
      </c>
      <c r="D43" s="40">
        <f t="shared" ref="D43:J43" si="5">SUM(D44:D50)</f>
        <v>0</v>
      </c>
      <c r="E43" s="40">
        <f t="shared" si="5"/>
        <v>0</v>
      </c>
      <c r="F43" s="40">
        <f t="shared" si="5"/>
        <v>0</v>
      </c>
      <c r="G43" s="40">
        <f t="shared" si="5"/>
        <v>0</v>
      </c>
      <c r="H43" s="40">
        <f t="shared" si="5"/>
        <v>0</v>
      </c>
      <c r="I43" s="40">
        <f t="shared" si="5"/>
        <v>0</v>
      </c>
      <c r="J43" s="40">
        <f t="shared" si="5"/>
        <v>0</v>
      </c>
      <c r="K43" s="40">
        <f t="shared" ref="K43" si="6">SUM(K44:K50)</f>
        <v>0</v>
      </c>
      <c r="L43" s="40">
        <f t="shared" ref="L43" si="7">SUM(L44:L50)</f>
        <v>0</v>
      </c>
      <c r="M43" s="40">
        <f t="shared" ref="M43" si="8">SUM(M44:M50)</f>
        <v>0</v>
      </c>
      <c r="N43" s="40">
        <f t="shared" ref="N43" si="9">SUM(N44:N50)</f>
        <v>0</v>
      </c>
      <c r="O43" s="40">
        <f t="shared" ref="O43" si="10">SUM(O44:O50)</f>
        <v>0</v>
      </c>
      <c r="P43" s="40">
        <f t="shared" ref="P43" si="11">SUM(P44:P50)</f>
        <v>0</v>
      </c>
    </row>
    <row r="44" spans="1:16" ht="30" x14ac:dyDescent="0.25">
      <c r="A44" s="4" t="s">
        <v>47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47">
        <f t="shared" si="1"/>
        <v>0</v>
      </c>
    </row>
    <row r="45" spans="1:16" ht="30" x14ac:dyDescent="0.25">
      <c r="A45" s="4" t="s">
        <v>48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8">
        <v>0</v>
      </c>
      <c r="K45" s="15">
        <v>0</v>
      </c>
      <c r="L45" s="47">
        <v>0</v>
      </c>
      <c r="M45" s="47">
        <v>0</v>
      </c>
      <c r="N45" s="17">
        <v>0</v>
      </c>
      <c r="O45" s="17">
        <v>0</v>
      </c>
      <c r="P45" s="47">
        <f t="shared" si="1"/>
        <v>0</v>
      </c>
    </row>
    <row r="46" spans="1:16" ht="30" x14ac:dyDescent="0.25">
      <c r="A46" s="4" t="s">
        <v>49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8">
        <v>0</v>
      </c>
      <c r="K46" s="15">
        <v>0</v>
      </c>
      <c r="L46" s="47">
        <v>0</v>
      </c>
      <c r="M46" s="47">
        <v>0</v>
      </c>
      <c r="N46" s="17">
        <v>0</v>
      </c>
      <c r="O46" s="17">
        <v>0</v>
      </c>
      <c r="P46" s="47">
        <f t="shared" si="1"/>
        <v>0</v>
      </c>
    </row>
    <row r="47" spans="1:16" ht="30" x14ac:dyDescent="0.25">
      <c r="A47" s="4" t="s">
        <v>50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8">
        <v>0</v>
      </c>
      <c r="K47" s="15">
        <v>0</v>
      </c>
      <c r="L47" s="47">
        <v>0</v>
      </c>
      <c r="M47" s="47">
        <v>0</v>
      </c>
      <c r="N47" s="17">
        <v>0</v>
      </c>
      <c r="O47" s="17">
        <v>0</v>
      </c>
      <c r="P47" s="47">
        <f t="shared" si="1"/>
        <v>0</v>
      </c>
    </row>
    <row r="48" spans="1:16" ht="30" x14ac:dyDescent="0.25">
      <c r="A48" s="4" t="s">
        <v>51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8">
        <v>0</v>
      </c>
      <c r="K48" s="15">
        <v>0</v>
      </c>
      <c r="L48" s="47">
        <v>0</v>
      </c>
      <c r="M48" s="47">
        <v>0</v>
      </c>
      <c r="N48" s="17">
        <v>0</v>
      </c>
      <c r="O48" s="17">
        <v>0</v>
      </c>
      <c r="P48" s="47">
        <f t="shared" si="1"/>
        <v>0</v>
      </c>
    </row>
    <row r="49" spans="1:16" ht="30" x14ac:dyDescent="0.25">
      <c r="A49" s="4" t="s">
        <v>52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8">
        <v>0</v>
      </c>
      <c r="K49" s="15">
        <v>0</v>
      </c>
      <c r="L49" s="47">
        <v>0</v>
      </c>
      <c r="M49" s="47">
        <v>0</v>
      </c>
      <c r="N49" s="17">
        <v>0</v>
      </c>
      <c r="O49" s="17">
        <v>0</v>
      </c>
      <c r="P49" s="47">
        <f t="shared" si="1"/>
        <v>0</v>
      </c>
    </row>
    <row r="50" spans="1:16" ht="30" x14ac:dyDescent="0.25">
      <c r="A50" s="4" t="s">
        <v>53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8">
        <v>0</v>
      </c>
      <c r="K50" s="15">
        <v>0</v>
      </c>
      <c r="L50" s="47">
        <v>0</v>
      </c>
      <c r="M50" s="47">
        <v>0</v>
      </c>
      <c r="N50" s="17">
        <v>0</v>
      </c>
      <c r="O50" s="17">
        <v>0</v>
      </c>
      <c r="P50" s="47">
        <f t="shared" si="1"/>
        <v>0</v>
      </c>
    </row>
    <row r="51" spans="1:16" ht="30" x14ac:dyDescent="0.25">
      <c r="A51" s="2" t="s">
        <v>28</v>
      </c>
      <c r="B51" s="39">
        <f>SUM(B52:B60)</f>
        <v>25600000</v>
      </c>
      <c r="C51" s="39">
        <f>SUM(C52:C60)</f>
        <v>25600000</v>
      </c>
      <c r="D51" s="39">
        <f t="shared" ref="D51:O51" si="12">SUM(D52:D60)</f>
        <v>0</v>
      </c>
      <c r="E51" s="39">
        <f t="shared" si="12"/>
        <v>801475.16</v>
      </c>
      <c r="F51" s="39">
        <f t="shared" si="12"/>
        <v>831590.37</v>
      </c>
      <c r="G51" s="39">
        <f t="shared" si="12"/>
        <v>524639.90999999992</v>
      </c>
      <c r="H51" s="39">
        <f t="shared" si="12"/>
        <v>904100.68</v>
      </c>
      <c r="I51" s="39">
        <f t="shared" si="12"/>
        <v>509811.29000000004</v>
      </c>
      <c r="J51" s="39">
        <f t="shared" si="12"/>
        <v>1977400.45</v>
      </c>
      <c r="K51" s="39">
        <f t="shared" si="12"/>
        <v>105267.8</v>
      </c>
      <c r="L51" s="39">
        <f t="shared" si="12"/>
        <v>472801.76</v>
      </c>
      <c r="M51" s="39">
        <f t="shared" si="12"/>
        <v>11092</v>
      </c>
      <c r="N51" s="39">
        <f t="shared" si="12"/>
        <v>299217.28999999998</v>
      </c>
      <c r="O51" s="39">
        <f>SUM(O52:O60)</f>
        <v>3514038.76</v>
      </c>
      <c r="P51" s="39">
        <f t="shared" si="1"/>
        <v>9951435.4699999988</v>
      </c>
    </row>
    <row r="52" spans="1:16" x14ac:dyDescent="0.25">
      <c r="A52" s="4" t="s">
        <v>29</v>
      </c>
      <c r="B52" s="18">
        <v>14050000</v>
      </c>
      <c r="C52" s="18">
        <v>14050000</v>
      </c>
      <c r="D52" s="18">
        <v>0</v>
      </c>
      <c r="E52" s="18">
        <v>395172.84</v>
      </c>
      <c r="F52" s="18">
        <v>831590.37</v>
      </c>
      <c r="G52" s="18">
        <v>213326.81</v>
      </c>
      <c r="H52" s="18">
        <v>39837.269999999997</v>
      </c>
      <c r="I52" s="18">
        <v>1274292.3500000001</v>
      </c>
      <c r="J52" s="23">
        <v>927646.97</v>
      </c>
      <c r="K52" s="23">
        <v>68569.8</v>
      </c>
      <c r="L52" s="16">
        <v>231955.96</v>
      </c>
      <c r="M52" s="47">
        <v>0</v>
      </c>
      <c r="N52" s="23">
        <v>277977.28999999998</v>
      </c>
      <c r="O52" s="46">
        <v>774890.21</v>
      </c>
      <c r="P52" s="47">
        <f t="shared" si="1"/>
        <v>5035259.87</v>
      </c>
    </row>
    <row r="53" spans="1:16" ht="30" x14ac:dyDescent="0.25">
      <c r="A53" s="4" t="s">
        <v>30</v>
      </c>
      <c r="B53" s="18">
        <v>350000</v>
      </c>
      <c r="C53" s="18">
        <v>350000</v>
      </c>
      <c r="D53" s="18">
        <v>0</v>
      </c>
      <c r="E53" s="18">
        <v>0</v>
      </c>
      <c r="F53" s="18">
        <v>0</v>
      </c>
      <c r="G53" s="18">
        <v>295973.09999999998</v>
      </c>
      <c r="H53" s="18">
        <v>99782.35</v>
      </c>
      <c r="I53" s="18">
        <v>0</v>
      </c>
      <c r="J53" s="23">
        <v>35084.94</v>
      </c>
      <c r="K53" s="15">
        <v>0</v>
      </c>
      <c r="L53" s="47">
        <v>0</v>
      </c>
      <c r="M53" s="47">
        <v>0</v>
      </c>
      <c r="N53" s="23">
        <v>21240</v>
      </c>
      <c r="O53" s="18">
        <v>0</v>
      </c>
      <c r="P53" s="47">
        <f t="shared" si="1"/>
        <v>452080.38999999996</v>
      </c>
    </row>
    <row r="54" spans="1:16" ht="30" x14ac:dyDescent="0.25">
      <c r="A54" s="4" t="s">
        <v>31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47">
        <f t="shared" si="1"/>
        <v>0</v>
      </c>
    </row>
    <row r="55" spans="1:16" ht="30" x14ac:dyDescent="0.25">
      <c r="A55" s="4" t="s">
        <v>32</v>
      </c>
      <c r="B55" s="18">
        <v>7000000</v>
      </c>
      <c r="C55" s="18">
        <v>7000000</v>
      </c>
      <c r="D55" s="18">
        <v>0</v>
      </c>
      <c r="E55" s="18">
        <v>0</v>
      </c>
      <c r="F55" s="18">
        <v>0</v>
      </c>
      <c r="G55" s="18">
        <v>0</v>
      </c>
      <c r="H55" s="18">
        <v>764481.06</v>
      </c>
      <c r="I55" s="18">
        <v>-764481.06</v>
      </c>
      <c r="J55" s="23">
        <v>985420</v>
      </c>
      <c r="K55" s="15">
        <v>0</v>
      </c>
      <c r="L55" s="47">
        <v>0</v>
      </c>
      <c r="M55" s="47">
        <v>0</v>
      </c>
      <c r="N55" s="18">
        <v>0</v>
      </c>
      <c r="O55" s="46">
        <v>2636955</v>
      </c>
      <c r="P55" s="47">
        <f t="shared" si="1"/>
        <v>3622375</v>
      </c>
    </row>
    <row r="56" spans="1:16" ht="30" x14ac:dyDescent="0.25">
      <c r="A56" s="4" t="s">
        <v>33</v>
      </c>
      <c r="B56" s="18">
        <v>400000</v>
      </c>
      <c r="C56" s="18">
        <v>400000</v>
      </c>
      <c r="D56" s="18">
        <v>0</v>
      </c>
      <c r="E56" s="18">
        <v>0</v>
      </c>
      <c r="F56" s="18">
        <v>0</v>
      </c>
      <c r="G56" s="18">
        <v>15340</v>
      </c>
      <c r="H56" s="18">
        <v>0</v>
      </c>
      <c r="I56" s="18">
        <v>0</v>
      </c>
      <c r="J56" s="23">
        <v>29248.54</v>
      </c>
      <c r="K56" s="15">
        <v>0</v>
      </c>
      <c r="L56" s="47">
        <v>0</v>
      </c>
      <c r="M56" s="47">
        <v>0</v>
      </c>
      <c r="N56" s="18">
        <v>0</v>
      </c>
      <c r="O56" s="18">
        <v>0</v>
      </c>
      <c r="P56" s="47">
        <f t="shared" si="1"/>
        <v>44588.54</v>
      </c>
    </row>
    <row r="57" spans="1:16" x14ac:dyDescent="0.25">
      <c r="A57" s="4" t="s">
        <v>54</v>
      </c>
      <c r="B57" s="18">
        <v>500000</v>
      </c>
      <c r="C57" s="18">
        <v>500000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5">
        <v>0</v>
      </c>
      <c r="L57" s="47">
        <v>0</v>
      </c>
      <c r="M57" s="47">
        <v>0</v>
      </c>
      <c r="N57" s="18">
        <v>0</v>
      </c>
      <c r="O57" s="18">
        <v>0</v>
      </c>
      <c r="P57" s="47">
        <f t="shared" si="1"/>
        <v>0</v>
      </c>
    </row>
    <row r="58" spans="1:16" x14ac:dyDescent="0.25">
      <c r="A58" s="4" t="s">
        <v>55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0</v>
      </c>
      <c r="K58" s="15">
        <v>0</v>
      </c>
      <c r="L58" s="47">
        <v>0</v>
      </c>
      <c r="M58" s="47">
        <v>0</v>
      </c>
      <c r="N58" s="18">
        <v>0</v>
      </c>
      <c r="O58" s="18">
        <v>0</v>
      </c>
      <c r="P58" s="47">
        <f t="shared" si="1"/>
        <v>0</v>
      </c>
    </row>
    <row r="59" spans="1:16" x14ac:dyDescent="0.25">
      <c r="A59" s="4" t="s">
        <v>34</v>
      </c>
      <c r="B59" s="19">
        <v>3300000</v>
      </c>
      <c r="C59" s="19">
        <v>3300000</v>
      </c>
      <c r="D59" s="19">
        <v>0</v>
      </c>
      <c r="E59" s="19">
        <v>406302.32</v>
      </c>
      <c r="F59" s="19">
        <v>0</v>
      </c>
      <c r="G59" s="19">
        <v>0</v>
      </c>
      <c r="H59" s="19">
        <v>0</v>
      </c>
      <c r="I59" s="19">
        <v>0</v>
      </c>
      <c r="J59" s="18">
        <v>0</v>
      </c>
      <c r="K59" s="15">
        <v>0</v>
      </c>
      <c r="L59" s="23">
        <v>212765.8</v>
      </c>
      <c r="M59" s="47">
        <v>0</v>
      </c>
      <c r="N59" s="18">
        <v>0</v>
      </c>
      <c r="O59" s="46">
        <v>102193.55</v>
      </c>
      <c r="P59" s="47">
        <f t="shared" si="1"/>
        <v>721261.67</v>
      </c>
    </row>
    <row r="60" spans="1:16" ht="30" x14ac:dyDescent="0.25">
      <c r="A60" s="4" t="s">
        <v>56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8">
        <v>0</v>
      </c>
      <c r="K60" s="23">
        <v>36698</v>
      </c>
      <c r="L60" s="23">
        <v>28080</v>
      </c>
      <c r="M60" s="23">
        <v>11092</v>
      </c>
      <c r="N60" s="18">
        <v>0</v>
      </c>
      <c r="O60" s="18">
        <v>0</v>
      </c>
      <c r="P60" s="47">
        <f t="shared" si="1"/>
        <v>75870</v>
      </c>
    </row>
    <row r="61" spans="1:16" ht="15" customHeight="1" x14ac:dyDescent="0.25">
      <c r="A61" s="2" t="s">
        <v>57</v>
      </c>
      <c r="B61" s="41">
        <f>SUM(B62:B65)</f>
        <v>54000000</v>
      </c>
      <c r="C61" s="41">
        <f>SUM(C62:C65)</f>
        <v>54000000</v>
      </c>
      <c r="D61" s="41">
        <f t="shared" ref="D61:J61" si="13">SUM(D62:D65)</f>
        <v>0</v>
      </c>
      <c r="E61" s="41">
        <f t="shared" si="13"/>
        <v>0</v>
      </c>
      <c r="F61" s="41">
        <f t="shared" si="13"/>
        <v>0</v>
      </c>
      <c r="G61" s="41">
        <f t="shared" si="13"/>
        <v>0</v>
      </c>
      <c r="H61" s="41">
        <f t="shared" si="13"/>
        <v>0</v>
      </c>
      <c r="I61" s="41">
        <f t="shared" si="13"/>
        <v>0</v>
      </c>
      <c r="J61" s="41">
        <f t="shared" si="13"/>
        <v>0</v>
      </c>
      <c r="K61" s="41">
        <f t="shared" ref="K61" si="14">SUM(K62:K65)</f>
        <v>0</v>
      </c>
      <c r="L61" s="41">
        <f t="shared" ref="L61" si="15">SUM(L62:L65)</f>
        <v>0</v>
      </c>
      <c r="M61" s="41">
        <f t="shared" ref="M61" si="16">SUM(M62:M65)</f>
        <v>0</v>
      </c>
      <c r="N61" s="41">
        <f t="shared" ref="N61" si="17">SUM(N62:N65)</f>
        <v>0</v>
      </c>
      <c r="O61" s="41">
        <f t="shared" ref="O61" si="18">SUM(O62:O65)</f>
        <v>0</v>
      </c>
      <c r="P61" s="41">
        <f t="shared" ref="P61" si="19">SUM(P62:P65)</f>
        <v>0</v>
      </c>
    </row>
    <row r="62" spans="1:16" x14ac:dyDescent="0.25">
      <c r="A62" s="4" t="s">
        <v>58</v>
      </c>
      <c r="B62" s="14">
        <v>54000000</v>
      </c>
      <c r="C62" s="14">
        <v>54000000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8">
        <v>0</v>
      </c>
      <c r="K62" s="15">
        <v>0</v>
      </c>
      <c r="L62" s="47">
        <v>0</v>
      </c>
      <c r="M62" s="47">
        <v>0</v>
      </c>
      <c r="N62" s="14">
        <v>0</v>
      </c>
      <c r="O62" s="14">
        <v>0</v>
      </c>
      <c r="P62" s="47">
        <f t="shared" si="1"/>
        <v>0</v>
      </c>
    </row>
    <row r="63" spans="1:16" x14ac:dyDescent="0.25">
      <c r="A63" s="4" t="s">
        <v>59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47">
        <f t="shared" si="1"/>
        <v>0</v>
      </c>
    </row>
    <row r="64" spans="1:16" ht="30" x14ac:dyDescent="0.25">
      <c r="A64" s="4" t="s">
        <v>60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8">
        <v>0</v>
      </c>
      <c r="K64" s="15">
        <v>0</v>
      </c>
      <c r="L64" s="47">
        <v>0</v>
      </c>
      <c r="M64" s="47">
        <v>0</v>
      </c>
      <c r="N64" s="14">
        <v>0</v>
      </c>
      <c r="O64" s="14">
        <v>0</v>
      </c>
      <c r="P64" s="47">
        <f t="shared" si="1"/>
        <v>0</v>
      </c>
    </row>
    <row r="65" spans="1:16" ht="52.5" customHeight="1" x14ac:dyDescent="0.25">
      <c r="A65" s="4" t="s">
        <v>61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8">
        <v>0</v>
      </c>
      <c r="K65" s="15">
        <v>0</v>
      </c>
      <c r="L65" s="47">
        <v>0</v>
      </c>
      <c r="M65" s="47">
        <v>0</v>
      </c>
      <c r="N65" s="14">
        <v>0</v>
      </c>
      <c r="O65" s="14">
        <v>0</v>
      </c>
      <c r="P65" s="47">
        <f t="shared" si="1"/>
        <v>0</v>
      </c>
    </row>
    <row r="66" spans="1:16" ht="30" x14ac:dyDescent="0.25">
      <c r="A66" s="2" t="s">
        <v>62</v>
      </c>
      <c r="B66" s="40">
        <f>SUM(B67:B68)</f>
        <v>0</v>
      </c>
      <c r="C66" s="40">
        <f>SUM(C67:C68)</f>
        <v>0</v>
      </c>
      <c r="D66" s="40">
        <f t="shared" ref="D66:O66" si="20">SUM(D67:D68)</f>
        <v>0</v>
      </c>
      <c r="E66" s="40">
        <f t="shared" si="20"/>
        <v>0</v>
      </c>
      <c r="F66" s="40">
        <f t="shared" si="20"/>
        <v>0</v>
      </c>
      <c r="G66" s="40">
        <f t="shared" si="20"/>
        <v>0</v>
      </c>
      <c r="H66" s="40">
        <f t="shared" si="20"/>
        <v>0</v>
      </c>
      <c r="I66" s="40">
        <f t="shared" si="20"/>
        <v>0</v>
      </c>
      <c r="J66" s="40">
        <f t="shared" si="20"/>
        <v>0</v>
      </c>
      <c r="K66" s="40">
        <f t="shared" si="20"/>
        <v>0</v>
      </c>
      <c r="L66" s="40">
        <f t="shared" si="20"/>
        <v>0</v>
      </c>
      <c r="M66" s="40">
        <f t="shared" si="20"/>
        <v>0</v>
      </c>
      <c r="N66" s="40">
        <f t="shared" si="20"/>
        <v>0</v>
      </c>
      <c r="O66" s="40">
        <f t="shared" si="20"/>
        <v>0</v>
      </c>
      <c r="P66" s="50">
        <f t="shared" si="1"/>
        <v>0</v>
      </c>
    </row>
    <row r="67" spans="1:16" x14ac:dyDescent="0.25">
      <c r="A67" s="4" t="s">
        <v>63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47">
        <f t="shared" si="1"/>
        <v>0</v>
      </c>
    </row>
    <row r="68" spans="1:16" ht="30" x14ac:dyDescent="0.25">
      <c r="A68" s="4" t="s">
        <v>64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47">
        <f t="shared" si="1"/>
        <v>0</v>
      </c>
    </row>
    <row r="69" spans="1:16" x14ac:dyDescent="0.25">
      <c r="A69" s="2" t="s">
        <v>65</v>
      </c>
      <c r="B69" s="40">
        <f>SUM(B70:B72)</f>
        <v>0</v>
      </c>
      <c r="C69" s="40">
        <f>SUM(C70:C72)</f>
        <v>0</v>
      </c>
      <c r="D69" s="40">
        <f t="shared" ref="D69:O69" si="21">SUM(D70:D72)</f>
        <v>0</v>
      </c>
      <c r="E69" s="40">
        <f t="shared" si="21"/>
        <v>0</v>
      </c>
      <c r="F69" s="40">
        <f t="shared" si="21"/>
        <v>0</v>
      </c>
      <c r="G69" s="40">
        <f t="shared" si="21"/>
        <v>0</v>
      </c>
      <c r="H69" s="40">
        <f t="shared" si="21"/>
        <v>0</v>
      </c>
      <c r="I69" s="40">
        <f t="shared" si="21"/>
        <v>0</v>
      </c>
      <c r="J69" s="40">
        <f t="shared" si="21"/>
        <v>0</v>
      </c>
      <c r="K69" s="40">
        <f t="shared" si="21"/>
        <v>0</v>
      </c>
      <c r="L69" s="40">
        <f t="shared" si="21"/>
        <v>0</v>
      </c>
      <c r="M69" s="40">
        <f t="shared" si="21"/>
        <v>0</v>
      </c>
      <c r="N69" s="40">
        <f t="shared" si="21"/>
        <v>0</v>
      </c>
      <c r="O69" s="40">
        <f t="shared" si="21"/>
        <v>0</v>
      </c>
      <c r="P69" s="50">
        <f t="shared" si="1"/>
        <v>0</v>
      </c>
    </row>
    <row r="70" spans="1:16" ht="30" x14ac:dyDescent="0.25">
      <c r="A70" s="4" t="s">
        <v>66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47">
        <f t="shared" si="1"/>
        <v>0</v>
      </c>
    </row>
    <row r="71" spans="1:16" ht="30" x14ac:dyDescent="0.25">
      <c r="A71" s="4" t="s">
        <v>67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47">
        <f t="shared" si="1"/>
        <v>0</v>
      </c>
    </row>
    <row r="72" spans="1:16" ht="30" x14ac:dyDescent="0.25">
      <c r="A72" s="4" t="s">
        <v>68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47">
        <f t="shared" si="1"/>
        <v>0</v>
      </c>
    </row>
    <row r="73" spans="1:16" x14ac:dyDescent="0.25">
      <c r="A73" s="6" t="s">
        <v>35</v>
      </c>
      <c r="B73" s="24">
        <f>+B69+B66+B61+B51+B43+B35+B25+B15+B9</f>
        <v>523484587</v>
      </c>
      <c r="C73" s="24">
        <f>+C69+C66+C61+C51+C43+C35+C25+C15+C9</f>
        <v>529106928</v>
      </c>
      <c r="D73" s="24">
        <f t="shared" ref="D73:P73" si="22">+D69+D66+D61+D51+D43+D35+D25+D15+D9</f>
        <v>22078095.82</v>
      </c>
      <c r="E73" s="24">
        <f t="shared" si="22"/>
        <v>34294247.850000001</v>
      </c>
      <c r="F73" s="24">
        <f t="shared" si="22"/>
        <v>30420999.809999999</v>
      </c>
      <c r="G73" s="24">
        <f>+G69+G66+G61+G51+G43+G35+G25+G15+G9</f>
        <v>29322215.059999999</v>
      </c>
      <c r="H73" s="24">
        <f t="shared" si="22"/>
        <v>27641482.850000001</v>
      </c>
      <c r="I73" s="24">
        <f t="shared" si="22"/>
        <v>42710611.769999996</v>
      </c>
      <c r="J73" s="43">
        <f t="shared" si="22"/>
        <v>35484531.649999999</v>
      </c>
      <c r="K73" s="43">
        <f t="shared" si="22"/>
        <v>31296373.639999997</v>
      </c>
      <c r="L73" s="43">
        <f>+L69+L66+L61+L51+L43+L35+L25+L15+L9</f>
        <v>37378643.850000001</v>
      </c>
      <c r="M73" s="43">
        <f>+M69+M66+M61+M51+M43+M35+M25+M15+M9</f>
        <v>31352665.960000001</v>
      </c>
      <c r="N73" s="43">
        <f t="shared" si="22"/>
        <v>74336359.24000001</v>
      </c>
      <c r="O73" s="43">
        <f t="shared" si="22"/>
        <v>38001246.25</v>
      </c>
      <c r="P73" s="43">
        <f t="shared" si="22"/>
        <v>434317473.75</v>
      </c>
    </row>
    <row r="74" spans="1:16" x14ac:dyDescent="0.25">
      <c r="A74" s="3"/>
      <c r="B74" s="16"/>
      <c r="C74" s="16"/>
      <c r="D74" s="16"/>
      <c r="E74" s="16"/>
      <c r="F74" s="16"/>
      <c r="G74" s="16"/>
      <c r="H74" s="16"/>
      <c r="I74" s="16"/>
      <c r="J74" s="16"/>
      <c r="K74" s="14">
        <v>0</v>
      </c>
      <c r="L74" s="47">
        <v>0</v>
      </c>
      <c r="M74" s="47">
        <v>0</v>
      </c>
      <c r="N74" s="16"/>
      <c r="O74" s="16"/>
      <c r="P74" s="47">
        <f t="shared" si="1"/>
        <v>0</v>
      </c>
    </row>
    <row r="75" spans="1:16" x14ac:dyDescent="0.25">
      <c r="A75" s="1" t="s">
        <v>69</v>
      </c>
      <c r="B75" s="42">
        <f>+B76+B79+B82</f>
        <v>1000000</v>
      </c>
      <c r="C75" s="42">
        <f>+C76+C79+C82</f>
        <v>1000000</v>
      </c>
      <c r="D75" s="42">
        <f t="shared" ref="D75:O75" si="23">+D76+D79+D82</f>
        <v>0</v>
      </c>
      <c r="E75" s="42">
        <f t="shared" si="23"/>
        <v>0</v>
      </c>
      <c r="F75" s="42">
        <f t="shared" si="23"/>
        <v>0</v>
      </c>
      <c r="G75" s="42">
        <f t="shared" si="23"/>
        <v>0</v>
      </c>
      <c r="H75" s="42">
        <f t="shared" si="23"/>
        <v>0</v>
      </c>
      <c r="I75" s="42">
        <f t="shared" si="23"/>
        <v>0</v>
      </c>
      <c r="J75" s="42">
        <f t="shared" si="23"/>
        <v>101952</v>
      </c>
      <c r="K75" s="42">
        <f t="shared" si="23"/>
        <v>0</v>
      </c>
      <c r="L75" s="42">
        <f t="shared" si="23"/>
        <v>0</v>
      </c>
      <c r="M75" s="42">
        <f t="shared" si="23"/>
        <v>0</v>
      </c>
      <c r="N75" s="42">
        <f t="shared" si="23"/>
        <v>0</v>
      </c>
      <c r="O75" s="42">
        <f t="shared" si="23"/>
        <v>0</v>
      </c>
      <c r="P75" s="39">
        <f t="shared" ref="P75:P85" si="24">SUM(D75:O75)</f>
        <v>101952</v>
      </c>
    </row>
    <row r="76" spans="1:16" x14ac:dyDescent="0.25">
      <c r="A76" s="2" t="s">
        <v>70</v>
      </c>
      <c r="B76" s="40">
        <f>SUM(B77:B78)</f>
        <v>0</v>
      </c>
      <c r="C76" s="40">
        <f>SUM(C77:C78)</f>
        <v>0</v>
      </c>
      <c r="D76" s="40">
        <f t="shared" ref="D76:N76" si="25">SUM(D77:D78)</f>
        <v>0</v>
      </c>
      <c r="E76" s="40">
        <f t="shared" si="25"/>
        <v>0</v>
      </c>
      <c r="F76" s="40">
        <f t="shared" si="25"/>
        <v>0</v>
      </c>
      <c r="G76" s="40">
        <f t="shared" si="25"/>
        <v>0</v>
      </c>
      <c r="H76" s="40">
        <f t="shared" si="25"/>
        <v>0</v>
      </c>
      <c r="I76" s="40">
        <f t="shared" si="25"/>
        <v>0</v>
      </c>
      <c r="J76" s="40">
        <f t="shared" si="25"/>
        <v>0</v>
      </c>
      <c r="K76" s="40">
        <f t="shared" si="25"/>
        <v>0</v>
      </c>
      <c r="L76" s="40">
        <f t="shared" si="25"/>
        <v>0</v>
      </c>
      <c r="M76" s="40">
        <f t="shared" si="25"/>
        <v>0</v>
      </c>
      <c r="N76" s="40">
        <f t="shared" si="25"/>
        <v>0</v>
      </c>
      <c r="O76" s="16"/>
      <c r="P76" s="50">
        <f t="shared" si="24"/>
        <v>0</v>
      </c>
    </row>
    <row r="77" spans="1:16" ht="30" x14ac:dyDescent="0.25">
      <c r="A77" s="4" t="s">
        <v>71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47">
        <f t="shared" si="24"/>
        <v>0</v>
      </c>
    </row>
    <row r="78" spans="1:16" ht="30" x14ac:dyDescent="0.25">
      <c r="A78" s="4" t="s">
        <v>72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47">
        <f t="shared" si="24"/>
        <v>0</v>
      </c>
    </row>
    <row r="79" spans="1:16" x14ac:dyDescent="0.25">
      <c r="A79" s="2" t="s">
        <v>73</v>
      </c>
      <c r="B79" s="40">
        <f>SUM(B80:B81)</f>
        <v>1000000</v>
      </c>
      <c r="C79" s="40">
        <f t="shared" ref="C79:O79" si="26">SUM(C80:C81)</f>
        <v>1000000</v>
      </c>
      <c r="D79" s="40">
        <f t="shared" si="26"/>
        <v>0</v>
      </c>
      <c r="E79" s="40">
        <f t="shared" si="26"/>
        <v>0</v>
      </c>
      <c r="F79" s="40">
        <f t="shared" si="26"/>
        <v>0</v>
      </c>
      <c r="G79" s="40">
        <f t="shared" si="26"/>
        <v>0</v>
      </c>
      <c r="H79" s="40">
        <f t="shared" si="26"/>
        <v>0</v>
      </c>
      <c r="I79" s="40">
        <f t="shared" si="26"/>
        <v>0</v>
      </c>
      <c r="J79" s="40">
        <f t="shared" si="26"/>
        <v>101952</v>
      </c>
      <c r="K79" s="40">
        <f t="shared" si="26"/>
        <v>0</v>
      </c>
      <c r="L79" s="40">
        <f t="shared" si="26"/>
        <v>0</v>
      </c>
      <c r="M79" s="40">
        <f t="shared" si="26"/>
        <v>0</v>
      </c>
      <c r="N79" s="40">
        <f t="shared" si="26"/>
        <v>0</v>
      </c>
      <c r="O79" s="40">
        <f t="shared" si="26"/>
        <v>0</v>
      </c>
      <c r="P79" s="50">
        <f t="shared" si="24"/>
        <v>101952</v>
      </c>
    </row>
    <row r="80" spans="1:16" ht="30" x14ac:dyDescent="0.25">
      <c r="A80" s="4" t="s">
        <v>74</v>
      </c>
      <c r="B80" s="14">
        <v>1000000</v>
      </c>
      <c r="C80" s="14">
        <v>1000000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23">
        <v>101952</v>
      </c>
      <c r="K80" s="14">
        <v>0</v>
      </c>
      <c r="L80" s="47">
        <v>0</v>
      </c>
      <c r="M80" s="47">
        <v>0</v>
      </c>
      <c r="N80" s="14">
        <v>0</v>
      </c>
      <c r="O80" s="14">
        <v>0</v>
      </c>
      <c r="P80" s="47">
        <f t="shared" si="24"/>
        <v>101952</v>
      </c>
    </row>
    <row r="81" spans="1:16" ht="30" x14ac:dyDescent="0.25">
      <c r="A81" s="4" t="s">
        <v>75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47">
        <f t="shared" si="24"/>
        <v>0</v>
      </c>
    </row>
    <row r="82" spans="1:16" x14ac:dyDescent="0.25">
      <c r="A82" s="2" t="s">
        <v>76</v>
      </c>
      <c r="B82" s="40">
        <f>SUM(B83)</f>
        <v>0</v>
      </c>
      <c r="C82" s="40">
        <f>SUM(C83)</f>
        <v>0</v>
      </c>
      <c r="D82" s="40">
        <f t="shared" ref="D82:O82" si="27">SUM(D83)</f>
        <v>0</v>
      </c>
      <c r="E82" s="40">
        <f t="shared" si="27"/>
        <v>0</v>
      </c>
      <c r="F82" s="40">
        <f t="shared" si="27"/>
        <v>0</v>
      </c>
      <c r="G82" s="40">
        <f t="shared" si="27"/>
        <v>0</v>
      </c>
      <c r="H82" s="40">
        <f t="shared" si="27"/>
        <v>0</v>
      </c>
      <c r="I82" s="40">
        <f t="shared" si="27"/>
        <v>0</v>
      </c>
      <c r="J82" s="40">
        <f t="shared" si="27"/>
        <v>0</v>
      </c>
      <c r="K82" s="40">
        <f t="shared" si="27"/>
        <v>0</v>
      </c>
      <c r="L82" s="40">
        <f t="shared" si="27"/>
        <v>0</v>
      </c>
      <c r="M82" s="40">
        <f t="shared" si="27"/>
        <v>0</v>
      </c>
      <c r="N82" s="40">
        <f t="shared" si="27"/>
        <v>0</v>
      </c>
      <c r="O82" s="40">
        <f t="shared" si="27"/>
        <v>0</v>
      </c>
      <c r="P82" s="50">
        <f t="shared" si="24"/>
        <v>0</v>
      </c>
    </row>
    <row r="83" spans="1:16" ht="30" x14ac:dyDescent="0.25">
      <c r="A83" s="4" t="s">
        <v>77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47">
        <f t="shared" si="24"/>
        <v>0</v>
      </c>
    </row>
    <row r="84" spans="1:16" x14ac:dyDescent="0.25">
      <c r="A84" s="6" t="s">
        <v>78</v>
      </c>
      <c r="B84" s="24">
        <f>+B75</f>
        <v>1000000</v>
      </c>
      <c r="C84" s="24">
        <f>+C75</f>
        <v>1000000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24">
        <f t="shared" ref="J84" si="28">+J75</f>
        <v>101952</v>
      </c>
      <c r="K84" s="51">
        <v>0</v>
      </c>
      <c r="L84" s="51">
        <v>0</v>
      </c>
      <c r="M84" s="51">
        <v>0</v>
      </c>
      <c r="N84" s="43">
        <f t="shared" ref="N84:P84" si="29">+N75</f>
        <v>0</v>
      </c>
      <c r="O84" s="43">
        <f t="shared" si="29"/>
        <v>0</v>
      </c>
      <c r="P84" s="48">
        <f t="shared" si="29"/>
        <v>101952</v>
      </c>
    </row>
    <row r="85" spans="1:16" x14ac:dyDescent="0.25">
      <c r="B85" s="16"/>
      <c r="C85" s="16"/>
      <c r="D85" s="16"/>
      <c r="E85" s="16"/>
      <c r="F85" s="16"/>
      <c r="G85" s="16"/>
      <c r="H85" s="16"/>
      <c r="I85" s="16"/>
      <c r="J85" s="44"/>
      <c r="K85" s="16"/>
      <c r="L85" s="16"/>
      <c r="M85" s="16"/>
      <c r="N85" s="16"/>
      <c r="O85" s="16"/>
      <c r="P85" s="47">
        <f t="shared" si="24"/>
        <v>0</v>
      </c>
    </row>
    <row r="86" spans="1:16" ht="31.5" x14ac:dyDescent="0.25">
      <c r="A86" s="7" t="s">
        <v>79</v>
      </c>
      <c r="B86" s="25">
        <f>+B73+B84</f>
        <v>524484587</v>
      </c>
      <c r="C86" s="25">
        <f>+C73+C84</f>
        <v>530106928</v>
      </c>
      <c r="D86" s="25">
        <f t="shared" ref="D86:M86" si="30">+D73+D84</f>
        <v>22078095.82</v>
      </c>
      <c r="E86" s="25">
        <f t="shared" si="30"/>
        <v>34294247.850000001</v>
      </c>
      <c r="F86" s="25">
        <f t="shared" si="30"/>
        <v>30420999.809999999</v>
      </c>
      <c r="G86" s="25">
        <f t="shared" si="30"/>
        <v>29322215.059999999</v>
      </c>
      <c r="H86" s="25">
        <f t="shared" si="30"/>
        <v>27641482.850000001</v>
      </c>
      <c r="I86" s="25">
        <f t="shared" si="30"/>
        <v>42710611.769999996</v>
      </c>
      <c r="J86" s="25">
        <f t="shared" si="30"/>
        <v>35586483.649999999</v>
      </c>
      <c r="K86" s="25">
        <f t="shared" si="30"/>
        <v>31296373.639999997</v>
      </c>
      <c r="L86" s="25">
        <f t="shared" si="30"/>
        <v>37378643.850000001</v>
      </c>
      <c r="M86" s="25">
        <f t="shared" si="30"/>
        <v>31352665.960000001</v>
      </c>
      <c r="N86" s="25">
        <f>+N73+N84</f>
        <v>74336359.24000001</v>
      </c>
      <c r="O86" s="25">
        <f t="shared" ref="O86:P86" si="31">+O73+O84</f>
        <v>38001246.25</v>
      </c>
      <c r="P86" s="25">
        <f t="shared" si="31"/>
        <v>434419425.75</v>
      </c>
    </row>
    <row r="88" spans="1:16" ht="18.75" x14ac:dyDescent="0.3">
      <c r="A88" s="29" t="s">
        <v>89</v>
      </c>
    </row>
    <row r="89" spans="1:16" x14ac:dyDescent="0.25">
      <c r="A89" s="27" t="s">
        <v>91</v>
      </c>
    </row>
    <row r="90" spans="1:16" x14ac:dyDescent="0.25">
      <c r="A90" s="27" t="s">
        <v>92</v>
      </c>
    </row>
    <row r="91" spans="1:16" x14ac:dyDescent="0.25">
      <c r="A91" s="27" t="s">
        <v>90</v>
      </c>
    </row>
    <row r="92" spans="1:16" x14ac:dyDescent="0.25">
      <c r="A92" s="27" t="s">
        <v>93</v>
      </c>
    </row>
    <row r="93" spans="1:16" x14ac:dyDescent="0.25">
      <c r="A93" s="27" t="s">
        <v>94</v>
      </c>
    </row>
    <row r="94" spans="1:16" x14ac:dyDescent="0.25">
      <c r="A94" s="30"/>
    </row>
    <row r="96" spans="1:16" x14ac:dyDescent="0.25">
      <c r="A96" s="28" t="s">
        <v>95</v>
      </c>
    </row>
    <row r="97" spans="1:10" x14ac:dyDescent="0.25">
      <c r="A97" s="28"/>
    </row>
    <row r="98" spans="1:10" x14ac:dyDescent="0.25">
      <c r="A98" s="28" t="s">
        <v>96</v>
      </c>
    </row>
    <row r="99" spans="1:10" x14ac:dyDescent="0.25">
      <c r="A99" s="28"/>
    </row>
    <row r="100" spans="1:10" x14ac:dyDescent="0.25">
      <c r="A100" s="28" t="s">
        <v>103</v>
      </c>
    </row>
    <row r="101" spans="1:10" x14ac:dyDescent="0.25">
      <c r="A101" s="28"/>
    </row>
    <row r="106" spans="1:10" ht="15.75" x14ac:dyDescent="0.25">
      <c r="A106" s="38"/>
      <c r="B106" s="38"/>
      <c r="C106" s="38"/>
      <c r="D106" s="35"/>
      <c r="E106" s="35"/>
      <c r="F106" s="35"/>
      <c r="G106" s="35"/>
      <c r="H106" s="38"/>
      <c r="I106" s="35"/>
      <c r="J106" s="38"/>
    </row>
    <row r="107" spans="1:10" ht="15.75" x14ac:dyDescent="0.25">
      <c r="A107" s="38"/>
      <c r="B107" s="38"/>
      <c r="C107" s="38"/>
      <c r="D107" s="35"/>
      <c r="E107" s="35"/>
      <c r="F107" s="35"/>
      <c r="G107" s="35"/>
      <c r="H107" s="38"/>
      <c r="I107" s="35"/>
      <c r="J107" s="38"/>
    </row>
    <row r="108" spans="1:10" ht="15.75" x14ac:dyDescent="0.25">
      <c r="A108" s="36"/>
      <c r="B108" s="36"/>
      <c r="C108" s="38"/>
      <c r="D108" s="35"/>
      <c r="E108" s="35"/>
      <c r="F108" s="35"/>
      <c r="G108" s="35"/>
      <c r="H108" s="38"/>
      <c r="I108" s="35"/>
      <c r="J108" s="38"/>
    </row>
    <row r="109" spans="1:10" x14ac:dyDescent="0.25">
      <c r="J109" s="37"/>
    </row>
  </sheetData>
  <mergeCells count="5">
    <mergeCell ref="D6:P6"/>
    <mergeCell ref="A1:P1"/>
    <mergeCell ref="A2:P2"/>
    <mergeCell ref="A3:P3"/>
    <mergeCell ref="A4:P4"/>
  </mergeCells>
  <pageMargins left="0.34" right="0.25" top="0.74803149606299213" bottom="0.61" header="0.31496062992125984" footer="0.31496062992125984"/>
  <pageSetup scale="35" orientation="portrait" r:id="rId1"/>
  <rowBreaks count="1" manualBreakCount="1">
    <brk id="6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Yarenny Diroche Ramirez</cp:lastModifiedBy>
  <cp:lastPrinted>2021-12-10T14:08:17Z</cp:lastPrinted>
  <dcterms:created xsi:type="dcterms:W3CDTF">2018-04-17T18:57:16Z</dcterms:created>
  <dcterms:modified xsi:type="dcterms:W3CDTF">2022-01-05T15:09:34Z</dcterms:modified>
</cp:coreProperties>
</file>