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120" windowHeight="8610" tabRatio="596"/>
  </bookViews>
  <sheets>
    <sheet name="Agosto" sheetId="24" r:id="rId1"/>
  </sheets>
  <definedNames>
    <definedName name="_xlnm._FilterDatabase" localSheetId="0" hidden="1">Agosto!$A$8:$T$522</definedName>
    <definedName name="_xlnm.Print_Area" localSheetId="0">Agosto!$A$2:$V$554</definedName>
    <definedName name="_xlnm.Print_Titles" localSheetId="0">Agosto!$1:$10</definedName>
  </definedNames>
  <calcPr calcId="145621"/>
</workbook>
</file>

<file path=xl/calcChain.xml><?xml version="1.0" encoding="utf-8"?>
<calcChain xmlns="http://schemas.openxmlformats.org/spreadsheetml/2006/main">
  <c r="T527" i="24" l="1"/>
  <c r="T528" i="24"/>
  <c r="T529" i="24"/>
  <c r="T530" i="24"/>
  <c r="T531" i="24"/>
  <c r="T532" i="24"/>
  <c r="T533" i="24"/>
  <c r="T534" i="24"/>
  <c r="T493" i="24"/>
  <c r="T494" i="24"/>
  <c r="T495" i="24"/>
  <c r="T496" i="24"/>
  <c r="T497" i="24"/>
  <c r="T498" i="24"/>
  <c r="T499" i="24"/>
  <c r="T500" i="24"/>
  <c r="T501" i="24"/>
  <c r="T502" i="24"/>
  <c r="T503" i="24"/>
  <c r="T504" i="24"/>
  <c r="T505" i="24"/>
  <c r="T506" i="24"/>
  <c r="T507" i="24"/>
  <c r="T508" i="24"/>
  <c r="T509" i="24"/>
  <c r="T510" i="24"/>
  <c r="T511" i="24"/>
  <c r="T512" i="24"/>
  <c r="T513" i="24"/>
  <c r="T514" i="24"/>
  <c r="T515" i="24"/>
  <c r="T516" i="24"/>
  <c r="T517" i="24"/>
  <c r="T518" i="24"/>
  <c r="T519" i="24"/>
  <c r="T520" i="24"/>
  <c r="T521" i="24"/>
  <c r="R527" i="24"/>
  <c r="R528" i="24"/>
  <c r="R529" i="24"/>
  <c r="R530" i="24"/>
  <c r="R531" i="24"/>
  <c r="R532" i="24"/>
  <c r="R533" i="24"/>
  <c r="R534" i="24"/>
  <c r="R493" i="24"/>
  <c r="R494" i="24"/>
  <c r="R495" i="24"/>
  <c r="R496" i="24"/>
  <c r="R497" i="24"/>
  <c r="R498" i="24"/>
  <c r="R499" i="24"/>
  <c r="R500" i="24"/>
  <c r="R501" i="24"/>
  <c r="R502" i="24"/>
  <c r="R503" i="24"/>
  <c r="R504" i="24"/>
  <c r="R505" i="24"/>
  <c r="R506" i="24"/>
  <c r="R507" i="24"/>
  <c r="R508" i="24"/>
  <c r="R509" i="24"/>
  <c r="R510" i="24"/>
  <c r="R511" i="24"/>
  <c r="R512" i="24"/>
  <c r="R513" i="24"/>
  <c r="R514" i="24"/>
  <c r="R515" i="24"/>
  <c r="R516" i="24"/>
  <c r="R517" i="24"/>
  <c r="R518" i="24"/>
  <c r="R519" i="24"/>
  <c r="R520" i="24"/>
  <c r="R521" i="24"/>
  <c r="Q527" i="24"/>
  <c r="Q528" i="24"/>
  <c r="Q529" i="24"/>
  <c r="Q530" i="24"/>
  <c r="Q531" i="24"/>
  <c r="Q532" i="24"/>
  <c r="Q533" i="24"/>
  <c r="O13" i="24"/>
  <c r="O14" i="24"/>
  <c r="O12" i="24"/>
  <c r="O15" i="24" l="1"/>
  <c r="O16" i="24"/>
  <c r="O17" i="24"/>
  <c r="O18" i="24"/>
  <c r="O19" i="24"/>
  <c r="O20" i="24"/>
  <c r="O21" i="24"/>
  <c r="O22" i="24"/>
  <c r="O24" i="24"/>
  <c r="O25" i="24"/>
  <c r="O23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5" i="24"/>
  <c r="O66" i="24"/>
  <c r="O67" i="24"/>
  <c r="O68" i="24"/>
  <c r="O69" i="24"/>
  <c r="O71" i="24"/>
  <c r="O72" i="24"/>
  <c r="O73" i="24"/>
  <c r="O74" i="24"/>
  <c r="O75" i="24"/>
  <c r="O64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10" i="24"/>
  <c r="O111" i="24"/>
  <c r="O112" i="24"/>
  <c r="O70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67" i="24"/>
  <c r="O172" i="24"/>
  <c r="O173" i="24"/>
  <c r="O174" i="24"/>
  <c r="O109" i="24"/>
  <c r="O175" i="24"/>
  <c r="O176" i="24"/>
  <c r="O177" i="24"/>
  <c r="O178" i="24"/>
  <c r="O179" i="24"/>
  <c r="O180" i="24"/>
  <c r="O181" i="24"/>
  <c r="O182" i="24"/>
  <c r="O183" i="24"/>
  <c r="O184" i="24"/>
  <c r="O185" i="24"/>
  <c r="O168" i="24"/>
  <c r="O186" i="24"/>
  <c r="O187" i="24"/>
  <c r="O188" i="24"/>
  <c r="O189" i="24"/>
  <c r="O190" i="24"/>
  <c r="O191" i="24"/>
  <c r="O169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226" i="24"/>
  <c r="O227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O170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171" i="24"/>
  <c r="O228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229" i="24"/>
  <c r="O306" i="24"/>
  <c r="O307" i="24"/>
  <c r="O308" i="24"/>
  <c r="O309" i="24"/>
  <c r="O310" i="24"/>
  <c r="O311" i="24"/>
  <c r="O314" i="24"/>
  <c r="O315" i="24"/>
  <c r="O316" i="24"/>
  <c r="O317" i="24"/>
  <c r="O318" i="24"/>
  <c r="O319" i="24"/>
  <c r="O320" i="24"/>
  <c r="O321" i="24"/>
  <c r="O322" i="24"/>
  <c r="O323" i="24"/>
  <c r="O324" i="24"/>
  <c r="O325" i="24"/>
  <c r="O326" i="24"/>
  <c r="O327" i="24"/>
  <c r="O328" i="24"/>
  <c r="O329" i="24"/>
  <c r="O330" i="24"/>
  <c r="O331" i="24"/>
  <c r="O332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1" i="24"/>
  <c r="O372" i="24"/>
  <c r="O373" i="24"/>
  <c r="O374" i="24"/>
  <c r="O375" i="24"/>
  <c r="O376" i="24"/>
  <c r="O377" i="24"/>
  <c r="O312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2" i="24"/>
  <c r="O403" i="24"/>
  <c r="O313" i="24"/>
  <c r="O404" i="24"/>
  <c r="O405" i="24"/>
  <c r="O406" i="24"/>
  <c r="O407" i="24"/>
  <c r="O408" i="24"/>
  <c r="O370" i="24"/>
  <c r="O411" i="24"/>
  <c r="O412" i="24"/>
  <c r="O378" i="24"/>
  <c r="O413" i="24"/>
  <c r="O414" i="24"/>
  <c r="O415" i="24"/>
  <c r="O416" i="24"/>
  <c r="O417" i="24"/>
  <c r="O418" i="24"/>
  <c r="O419" i="24"/>
  <c r="O420" i="24"/>
  <c r="O421" i="24"/>
  <c r="O422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37" i="24"/>
  <c r="O438" i="24"/>
  <c r="O409" i="24"/>
  <c r="O410" i="24"/>
  <c r="O440" i="24"/>
  <c r="O441" i="24"/>
  <c r="O447" i="24"/>
  <c r="O448" i="24"/>
  <c r="O449" i="24"/>
  <c r="O450" i="24"/>
  <c r="O451" i="24"/>
  <c r="O452" i="24"/>
  <c r="O453" i="24"/>
  <c r="O454" i="24"/>
  <c r="O455" i="24"/>
  <c r="O458" i="24"/>
  <c r="O459" i="24"/>
  <c r="O460" i="24"/>
  <c r="O461" i="24"/>
  <c r="O462" i="24"/>
  <c r="O463" i="24"/>
  <c r="O464" i="24"/>
  <c r="O465" i="24"/>
  <c r="O466" i="24"/>
  <c r="O467" i="24"/>
  <c r="O457" i="24"/>
  <c r="O456" i="24"/>
  <c r="O469" i="24"/>
  <c r="O470" i="24"/>
  <c r="O471" i="24"/>
  <c r="O472" i="24"/>
  <c r="O473" i="24"/>
  <c r="O474" i="24"/>
  <c r="O475" i="24"/>
  <c r="O476" i="24"/>
  <c r="O477" i="24"/>
  <c r="O478" i="24"/>
  <c r="O468" i="24"/>
  <c r="O479" i="24"/>
  <c r="O480" i="24"/>
  <c r="O492" i="24"/>
  <c r="O493" i="24"/>
  <c r="O494" i="24"/>
  <c r="O495" i="24"/>
  <c r="O496" i="24"/>
  <c r="O497" i="24"/>
  <c r="O498" i="24"/>
  <c r="O499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2" i="24"/>
  <c r="O513" i="24"/>
  <c r="O514" i="24"/>
  <c r="O515" i="24"/>
  <c r="O516" i="24"/>
  <c r="O517" i="24"/>
  <c r="O518" i="24"/>
  <c r="O519" i="24"/>
  <c r="O520" i="24"/>
  <c r="O526" i="24"/>
  <c r="O527" i="24"/>
  <c r="O528" i="24"/>
  <c r="O529" i="24"/>
  <c r="O530" i="24"/>
  <c r="O531" i="24"/>
  <c r="O532" i="24"/>
  <c r="O533" i="24"/>
  <c r="L12" i="24"/>
  <c r="L13" i="24"/>
  <c r="L14" i="24"/>
  <c r="L15" i="24"/>
  <c r="L16" i="24"/>
  <c r="L17" i="24"/>
  <c r="L18" i="24"/>
  <c r="L19" i="24"/>
  <c r="L20" i="24"/>
  <c r="L21" i="24"/>
  <c r="L22" i="24"/>
  <c r="L24" i="24"/>
  <c r="L25" i="24"/>
  <c r="L23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5" i="24"/>
  <c r="L66" i="24"/>
  <c r="L67" i="24"/>
  <c r="L68" i="24"/>
  <c r="L69" i="24"/>
  <c r="L71" i="24"/>
  <c r="L72" i="24"/>
  <c r="L73" i="24"/>
  <c r="L74" i="24"/>
  <c r="L75" i="24"/>
  <c r="L64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10" i="24"/>
  <c r="L111" i="24"/>
  <c r="L112" i="24"/>
  <c r="L70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72" i="24"/>
  <c r="L173" i="24"/>
  <c r="L174" i="24"/>
  <c r="L109" i="24"/>
  <c r="L175" i="24"/>
  <c r="L176" i="24"/>
  <c r="L177" i="24"/>
  <c r="L178" i="24"/>
  <c r="L179" i="24"/>
  <c r="L180" i="24"/>
  <c r="L181" i="24"/>
  <c r="L182" i="24"/>
  <c r="L183" i="24"/>
  <c r="L184" i="24"/>
  <c r="L185" i="24"/>
  <c r="L168" i="24"/>
  <c r="L186" i="24"/>
  <c r="L187" i="24"/>
  <c r="L188" i="24"/>
  <c r="L189" i="24"/>
  <c r="L190" i="24"/>
  <c r="L191" i="24"/>
  <c r="L169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6" i="24"/>
  <c r="L257" i="24"/>
  <c r="L258" i="24"/>
  <c r="L259" i="24"/>
  <c r="L170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171" i="24"/>
  <c r="L228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01" i="24"/>
  <c r="L302" i="24"/>
  <c r="L303" i="24"/>
  <c r="L304" i="24"/>
  <c r="L305" i="24"/>
  <c r="L229" i="24"/>
  <c r="L306" i="24"/>
  <c r="L307" i="24"/>
  <c r="L308" i="24"/>
  <c r="L309" i="24"/>
  <c r="L310" i="24"/>
  <c r="L311" i="24"/>
  <c r="L314" i="24"/>
  <c r="L315" i="24"/>
  <c r="L316" i="24"/>
  <c r="L317" i="24"/>
  <c r="L318" i="24"/>
  <c r="L319" i="24"/>
  <c r="L320" i="24"/>
  <c r="L321" i="24"/>
  <c r="L322" i="24"/>
  <c r="L323" i="24"/>
  <c r="L324" i="24"/>
  <c r="L325" i="24"/>
  <c r="L326" i="24"/>
  <c r="L327" i="24"/>
  <c r="L328" i="24"/>
  <c r="L329" i="24"/>
  <c r="L330" i="24"/>
  <c r="L331" i="24"/>
  <c r="L332" i="24"/>
  <c r="L333" i="24"/>
  <c r="L334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1" i="24"/>
  <c r="L372" i="24"/>
  <c r="L373" i="24"/>
  <c r="L374" i="24"/>
  <c r="L375" i="24"/>
  <c r="L376" i="24"/>
  <c r="L377" i="24"/>
  <c r="L312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2" i="24"/>
  <c r="L403" i="24"/>
  <c r="L313" i="24"/>
  <c r="L404" i="24"/>
  <c r="L405" i="24"/>
  <c r="L406" i="24"/>
  <c r="L407" i="24"/>
  <c r="L408" i="24"/>
  <c r="L370" i="24"/>
  <c r="L411" i="24"/>
  <c r="L412" i="24"/>
  <c r="L378" i="24"/>
  <c r="L413" i="24"/>
  <c r="L414" i="24"/>
  <c r="L415" i="24"/>
  <c r="L416" i="24"/>
  <c r="L417" i="24"/>
  <c r="L418" i="24"/>
  <c r="L419" i="24"/>
  <c r="L420" i="24"/>
  <c r="L421" i="24"/>
  <c r="L422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37" i="24"/>
  <c r="L438" i="24"/>
  <c r="L409" i="24"/>
  <c r="L410" i="24"/>
  <c r="L440" i="24"/>
  <c r="L441" i="24"/>
  <c r="L447" i="24"/>
  <c r="L448" i="24"/>
  <c r="L449" i="24"/>
  <c r="L450" i="24"/>
  <c r="L451" i="24"/>
  <c r="L452" i="24"/>
  <c r="L453" i="24"/>
  <c r="L454" i="24"/>
  <c r="L455" i="24"/>
  <c r="L458" i="24"/>
  <c r="L459" i="24"/>
  <c r="L460" i="24"/>
  <c r="L461" i="24"/>
  <c r="L462" i="24"/>
  <c r="L463" i="24"/>
  <c r="L464" i="24"/>
  <c r="L465" i="24"/>
  <c r="L466" i="24"/>
  <c r="L467" i="24"/>
  <c r="L457" i="24"/>
  <c r="L456" i="24"/>
  <c r="L469" i="24"/>
  <c r="L470" i="24"/>
  <c r="L471" i="24"/>
  <c r="L472" i="24"/>
  <c r="L473" i="24"/>
  <c r="L474" i="24"/>
  <c r="L475" i="24"/>
  <c r="L476" i="24"/>
  <c r="L477" i="24"/>
  <c r="L478" i="24"/>
  <c r="L468" i="24"/>
  <c r="L479" i="24"/>
  <c r="L480" i="24"/>
  <c r="L492" i="24"/>
  <c r="L493" i="24"/>
  <c r="L494" i="24"/>
  <c r="L495" i="24"/>
  <c r="L496" i="24"/>
  <c r="L497" i="24"/>
  <c r="L498" i="24"/>
  <c r="L499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2" i="24"/>
  <c r="L513" i="24"/>
  <c r="L514" i="24"/>
  <c r="L515" i="24"/>
  <c r="L516" i="24"/>
  <c r="L517" i="24"/>
  <c r="L518" i="24"/>
  <c r="L519" i="24"/>
  <c r="L520" i="24"/>
  <c r="L526" i="24"/>
  <c r="L527" i="24"/>
  <c r="L528" i="24"/>
  <c r="L529" i="24"/>
  <c r="L530" i="24"/>
  <c r="L531" i="24"/>
  <c r="L532" i="24"/>
  <c r="L533" i="24"/>
  <c r="K12" i="24"/>
  <c r="K13" i="24"/>
  <c r="K14" i="24"/>
  <c r="K15" i="24"/>
  <c r="K16" i="24"/>
  <c r="K17" i="24"/>
  <c r="K18" i="24"/>
  <c r="K19" i="24"/>
  <c r="K20" i="24"/>
  <c r="K21" i="24"/>
  <c r="K22" i="24"/>
  <c r="K24" i="24"/>
  <c r="K25" i="24"/>
  <c r="K23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5" i="24"/>
  <c r="K66" i="24"/>
  <c r="K67" i="24"/>
  <c r="K68" i="24"/>
  <c r="K69" i="24"/>
  <c r="K71" i="24"/>
  <c r="K72" i="24"/>
  <c r="K73" i="24"/>
  <c r="K74" i="24"/>
  <c r="K75" i="24"/>
  <c r="K64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10" i="24"/>
  <c r="K111" i="24"/>
  <c r="K112" i="24"/>
  <c r="K70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K154" i="24"/>
  <c r="K155" i="24"/>
  <c r="K156" i="24"/>
  <c r="K157" i="24"/>
  <c r="K158" i="24"/>
  <c r="K159" i="24"/>
  <c r="K160" i="24"/>
  <c r="K161" i="24"/>
  <c r="K162" i="24"/>
  <c r="K163" i="24"/>
  <c r="K164" i="24"/>
  <c r="K165" i="24"/>
  <c r="K166" i="24"/>
  <c r="K167" i="24"/>
  <c r="K172" i="24"/>
  <c r="K173" i="24"/>
  <c r="K174" i="24"/>
  <c r="K109" i="24"/>
  <c r="K175" i="24"/>
  <c r="K176" i="24"/>
  <c r="K177" i="24"/>
  <c r="K178" i="24"/>
  <c r="K179" i="24"/>
  <c r="K180" i="24"/>
  <c r="K181" i="24"/>
  <c r="K182" i="24"/>
  <c r="K183" i="24"/>
  <c r="K184" i="24"/>
  <c r="K185" i="24"/>
  <c r="K168" i="24"/>
  <c r="K186" i="24"/>
  <c r="K187" i="24"/>
  <c r="K188" i="24"/>
  <c r="K189" i="24"/>
  <c r="K190" i="24"/>
  <c r="K191" i="24"/>
  <c r="K169" i="24"/>
  <c r="K192" i="24"/>
  <c r="K193" i="24"/>
  <c r="K194" i="24"/>
  <c r="K195" i="24"/>
  <c r="K196" i="24"/>
  <c r="K197" i="24"/>
  <c r="K198" i="24"/>
  <c r="K199" i="24"/>
  <c r="K200" i="24"/>
  <c r="K201" i="24"/>
  <c r="K202" i="24"/>
  <c r="K203" i="24"/>
  <c r="K204" i="24"/>
  <c r="K205" i="24"/>
  <c r="K206" i="24"/>
  <c r="K207" i="24"/>
  <c r="K208" i="24"/>
  <c r="K209" i="24"/>
  <c r="K210" i="24"/>
  <c r="K211" i="24"/>
  <c r="K212" i="24"/>
  <c r="K213" i="24"/>
  <c r="K214" i="24"/>
  <c r="K215" i="24"/>
  <c r="K216" i="24"/>
  <c r="K217" i="24"/>
  <c r="K218" i="24"/>
  <c r="K219" i="24"/>
  <c r="K220" i="24"/>
  <c r="K221" i="24"/>
  <c r="K222" i="24"/>
  <c r="K223" i="24"/>
  <c r="K224" i="24"/>
  <c r="K225" i="24"/>
  <c r="K226" i="24"/>
  <c r="K227" i="24"/>
  <c r="K230" i="24"/>
  <c r="K231" i="24"/>
  <c r="K232" i="24"/>
  <c r="K233" i="24"/>
  <c r="K234" i="24"/>
  <c r="K235" i="24"/>
  <c r="K236" i="24"/>
  <c r="K237" i="24"/>
  <c r="K238" i="24"/>
  <c r="K239" i="24"/>
  <c r="K240" i="24"/>
  <c r="K241" i="24"/>
  <c r="K242" i="24"/>
  <c r="K243" i="24"/>
  <c r="K244" i="24"/>
  <c r="K245" i="24"/>
  <c r="K246" i="24"/>
  <c r="K247" i="24"/>
  <c r="K248" i="24"/>
  <c r="K249" i="24"/>
  <c r="K250" i="24"/>
  <c r="K251" i="24"/>
  <c r="K252" i="24"/>
  <c r="K253" i="24"/>
  <c r="K254" i="24"/>
  <c r="K255" i="24"/>
  <c r="K256" i="24"/>
  <c r="K257" i="24"/>
  <c r="K258" i="24"/>
  <c r="K259" i="24"/>
  <c r="K170" i="24"/>
  <c r="K260" i="24"/>
  <c r="K261" i="24"/>
  <c r="K262" i="24"/>
  <c r="K263" i="24"/>
  <c r="K264" i="24"/>
  <c r="K265" i="24"/>
  <c r="K266" i="24"/>
  <c r="K267" i="24"/>
  <c r="K268" i="24"/>
  <c r="K269" i="24"/>
  <c r="K270" i="24"/>
  <c r="K271" i="24"/>
  <c r="K272" i="24"/>
  <c r="K273" i="24"/>
  <c r="K274" i="24"/>
  <c r="K275" i="24"/>
  <c r="K276" i="24"/>
  <c r="K171" i="24"/>
  <c r="K228" i="24"/>
  <c r="K277" i="24"/>
  <c r="K278" i="24"/>
  <c r="K279" i="24"/>
  <c r="K280" i="24"/>
  <c r="K281" i="24"/>
  <c r="K282" i="24"/>
  <c r="K283" i="24"/>
  <c r="K284" i="24"/>
  <c r="K285" i="24"/>
  <c r="K286" i="24"/>
  <c r="K287" i="24"/>
  <c r="K288" i="24"/>
  <c r="K289" i="24"/>
  <c r="K290" i="24"/>
  <c r="K291" i="24"/>
  <c r="K292" i="24"/>
  <c r="K293" i="24"/>
  <c r="K294" i="24"/>
  <c r="K295" i="24"/>
  <c r="K296" i="24"/>
  <c r="K297" i="24"/>
  <c r="K298" i="24"/>
  <c r="K299" i="24"/>
  <c r="K300" i="24"/>
  <c r="K301" i="24"/>
  <c r="K302" i="24"/>
  <c r="K303" i="24"/>
  <c r="K304" i="24"/>
  <c r="K305" i="24"/>
  <c r="K229" i="24"/>
  <c r="K306" i="24"/>
  <c r="K307" i="24"/>
  <c r="K308" i="24"/>
  <c r="K309" i="24"/>
  <c r="K310" i="24"/>
  <c r="K311" i="24"/>
  <c r="K314" i="24"/>
  <c r="K315" i="24"/>
  <c r="K316" i="24"/>
  <c r="K317" i="24"/>
  <c r="K318" i="24"/>
  <c r="K319" i="24"/>
  <c r="K320" i="24"/>
  <c r="K321" i="24"/>
  <c r="K322" i="24"/>
  <c r="K323" i="24"/>
  <c r="K324" i="24"/>
  <c r="K325" i="24"/>
  <c r="K326" i="24"/>
  <c r="K327" i="24"/>
  <c r="K328" i="24"/>
  <c r="K329" i="24"/>
  <c r="K330" i="24"/>
  <c r="K331" i="24"/>
  <c r="K332" i="24"/>
  <c r="K333" i="24"/>
  <c r="K334" i="24"/>
  <c r="K335" i="24"/>
  <c r="K336" i="24"/>
  <c r="K337" i="24"/>
  <c r="K338" i="24"/>
  <c r="K339" i="24"/>
  <c r="K340" i="24"/>
  <c r="K341" i="24"/>
  <c r="K342" i="24"/>
  <c r="K343" i="24"/>
  <c r="K344" i="24"/>
  <c r="K345" i="24"/>
  <c r="K346" i="24"/>
  <c r="K347" i="24"/>
  <c r="K348" i="24"/>
  <c r="K349" i="24"/>
  <c r="K350" i="24"/>
  <c r="K351" i="24"/>
  <c r="K352" i="24"/>
  <c r="K353" i="24"/>
  <c r="K354" i="24"/>
  <c r="K355" i="24"/>
  <c r="K356" i="24"/>
  <c r="K357" i="24"/>
  <c r="K358" i="24"/>
  <c r="K359" i="24"/>
  <c r="K360" i="24"/>
  <c r="K361" i="24"/>
  <c r="K362" i="24"/>
  <c r="K363" i="24"/>
  <c r="K364" i="24"/>
  <c r="K365" i="24"/>
  <c r="K366" i="24"/>
  <c r="K367" i="24"/>
  <c r="K368" i="24"/>
  <c r="K369" i="24"/>
  <c r="K371" i="24"/>
  <c r="K372" i="24"/>
  <c r="K373" i="24"/>
  <c r="K374" i="24"/>
  <c r="K375" i="24"/>
  <c r="K376" i="24"/>
  <c r="K377" i="24"/>
  <c r="K312" i="24"/>
  <c r="K379" i="24"/>
  <c r="K380" i="24"/>
  <c r="K381" i="24"/>
  <c r="K382" i="24"/>
  <c r="K383" i="24"/>
  <c r="K384" i="24"/>
  <c r="K385" i="24"/>
  <c r="K386" i="24"/>
  <c r="K387" i="24"/>
  <c r="K388" i="24"/>
  <c r="K389" i="24"/>
  <c r="K390" i="24"/>
  <c r="K391" i="24"/>
  <c r="K392" i="24"/>
  <c r="K393" i="24"/>
  <c r="K394" i="24"/>
  <c r="K395" i="24"/>
  <c r="K396" i="24"/>
  <c r="K397" i="24"/>
  <c r="K398" i="24"/>
  <c r="K399" i="24"/>
  <c r="K400" i="24"/>
  <c r="K401" i="24"/>
  <c r="K402" i="24"/>
  <c r="K403" i="24"/>
  <c r="K313" i="24"/>
  <c r="K404" i="24"/>
  <c r="K405" i="24"/>
  <c r="K406" i="24"/>
  <c r="K407" i="24"/>
  <c r="K408" i="24"/>
  <c r="K370" i="24"/>
  <c r="K411" i="24"/>
  <c r="K412" i="24"/>
  <c r="K378" i="24"/>
  <c r="K413" i="24"/>
  <c r="K414" i="24"/>
  <c r="K415" i="24"/>
  <c r="K416" i="24"/>
  <c r="K417" i="24"/>
  <c r="K418" i="24"/>
  <c r="K419" i="24"/>
  <c r="K420" i="24"/>
  <c r="K421" i="24"/>
  <c r="K422" i="24"/>
  <c r="K423" i="24"/>
  <c r="K424" i="24"/>
  <c r="K425" i="24"/>
  <c r="K426" i="24"/>
  <c r="K427" i="24"/>
  <c r="K428" i="24"/>
  <c r="K429" i="24"/>
  <c r="K430" i="24"/>
  <c r="K431" i="24"/>
  <c r="K432" i="24"/>
  <c r="K433" i="24"/>
  <c r="K434" i="24"/>
  <c r="K435" i="24"/>
  <c r="K436" i="24"/>
  <c r="K437" i="24"/>
  <c r="K438" i="24"/>
  <c r="K409" i="24"/>
  <c r="K410" i="24"/>
  <c r="K440" i="24"/>
  <c r="K441" i="24"/>
  <c r="K447" i="24"/>
  <c r="K448" i="24"/>
  <c r="K449" i="24"/>
  <c r="K450" i="24"/>
  <c r="K451" i="24"/>
  <c r="K452" i="24"/>
  <c r="K453" i="24"/>
  <c r="K454" i="24"/>
  <c r="K455" i="24"/>
  <c r="K458" i="24"/>
  <c r="K459" i="24"/>
  <c r="K460" i="24"/>
  <c r="K461" i="24"/>
  <c r="K462" i="24"/>
  <c r="K463" i="24"/>
  <c r="K464" i="24"/>
  <c r="K465" i="24"/>
  <c r="K466" i="24"/>
  <c r="K467" i="24"/>
  <c r="K457" i="24"/>
  <c r="K456" i="24"/>
  <c r="K469" i="24"/>
  <c r="K470" i="24"/>
  <c r="K471" i="24"/>
  <c r="K472" i="24"/>
  <c r="K473" i="24"/>
  <c r="K474" i="24"/>
  <c r="K475" i="24"/>
  <c r="K476" i="24"/>
  <c r="K477" i="24"/>
  <c r="K478" i="24"/>
  <c r="K468" i="24"/>
  <c r="K479" i="24"/>
  <c r="K480" i="24"/>
  <c r="K492" i="24"/>
  <c r="K493" i="24"/>
  <c r="K494" i="24"/>
  <c r="K495" i="24"/>
  <c r="K496" i="24"/>
  <c r="K497" i="24"/>
  <c r="K498" i="24"/>
  <c r="K499" i="24"/>
  <c r="K500" i="24"/>
  <c r="K501" i="24"/>
  <c r="K502" i="24"/>
  <c r="K503" i="24"/>
  <c r="K504" i="24"/>
  <c r="K505" i="24"/>
  <c r="K506" i="24"/>
  <c r="K507" i="24"/>
  <c r="K508" i="24"/>
  <c r="K509" i="24"/>
  <c r="K510" i="24"/>
  <c r="K511" i="24"/>
  <c r="K512" i="24"/>
  <c r="K513" i="24"/>
  <c r="K514" i="24"/>
  <c r="K515" i="24"/>
  <c r="K516" i="24"/>
  <c r="K517" i="24"/>
  <c r="K518" i="24"/>
  <c r="K519" i="24"/>
  <c r="K520" i="24"/>
  <c r="K526" i="24"/>
  <c r="K527" i="24"/>
  <c r="K528" i="24"/>
  <c r="K529" i="24"/>
  <c r="K530" i="24"/>
  <c r="K531" i="24"/>
  <c r="K532" i="24"/>
  <c r="K533" i="24"/>
  <c r="M213" i="24"/>
  <c r="M258" i="24"/>
  <c r="M298" i="24"/>
  <c r="M299" i="24"/>
  <c r="M355" i="24"/>
  <c r="M375" i="24"/>
  <c r="M376" i="24"/>
  <c r="M533" i="24"/>
  <c r="N213" i="24"/>
  <c r="N258" i="24"/>
  <c r="N298" i="24"/>
  <c r="N299" i="24"/>
  <c r="N355" i="24"/>
  <c r="N375" i="24"/>
  <c r="N376" i="24"/>
  <c r="N533" i="24"/>
  <c r="Q375" i="24" l="1"/>
  <c r="R375" i="24"/>
  <c r="T375" i="24" s="1"/>
  <c r="R299" i="24"/>
  <c r="T299" i="24" s="1"/>
  <c r="Q299" i="24"/>
  <c r="Q13" i="24"/>
  <c r="R13" i="24"/>
  <c r="T13" i="24" s="1"/>
  <c r="Q12" i="24"/>
  <c r="Q298" i="24"/>
  <c r="R298" i="24"/>
  <c r="T298" i="24" s="1"/>
  <c r="R213" i="24"/>
  <c r="T213" i="24" s="1"/>
  <c r="Q213" i="24"/>
  <c r="R355" i="24"/>
  <c r="T355" i="24" s="1"/>
  <c r="Q355" i="24"/>
  <c r="Q258" i="24"/>
  <c r="R258" i="24"/>
  <c r="T258" i="24" s="1"/>
  <c r="R14" i="24"/>
  <c r="T14" i="24" s="1"/>
  <c r="Q14" i="24"/>
  <c r="R376" i="24"/>
  <c r="T376" i="24" s="1"/>
  <c r="Q376" i="24"/>
  <c r="M453" i="24"/>
  <c r="M493" i="24" l="1"/>
  <c r="M56" i="24"/>
  <c r="M55" i="24"/>
  <c r="M54" i="24" l="1"/>
  <c r="M57" i="24"/>
  <c r="M58" i="24"/>
  <c r="M59" i="24"/>
  <c r="M60" i="24"/>
  <c r="M61" i="24"/>
  <c r="M62" i="24"/>
  <c r="M63" i="24"/>
  <c r="M65" i="24"/>
  <c r="M66" i="24"/>
  <c r="M450" i="24"/>
  <c r="M449" i="24"/>
  <c r="M451" i="24"/>
  <c r="M494" i="24"/>
  <c r="M495" i="24"/>
  <c r="I535" i="24"/>
  <c r="I522" i="24"/>
  <c r="I482" i="24"/>
  <c r="I442" i="24"/>
  <c r="N15" i="24"/>
  <c r="N17" i="24"/>
  <c r="N18" i="24"/>
  <c r="N19" i="24"/>
  <c r="N20" i="24"/>
  <c r="N21" i="24"/>
  <c r="N22" i="24"/>
  <c r="N16" i="24"/>
  <c r="N12" i="24"/>
  <c r="N14" i="24"/>
  <c r="N13" i="24"/>
  <c r="Q18" i="24" l="1"/>
  <c r="R18" i="24"/>
  <c r="T18" i="24" s="1"/>
  <c r="R17" i="24"/>
  <c r="T17" i="24" s="1"/>
  <c r="Q17" i="24"/>
  <c r="R15" i="24"/>
  <c r="T15" i="24" s="1"/>
  <c r="Q15" i="24"/>
  <c r="Q16" i="24"/>
  <c r="R16" i="24"/>
  <c r="T16" i="24" s="1"/>
  <c r="R22" i="24"/>
  <c r="T22" i="24" s="1"/>
  <c r="Q22" i="24"/>
  <c r="R21" i="24"/>
  <c r="T21" i="24" s="1"/>
  <c r="Q21" i="24"/>
  <c r="R20" i="24"/>
  <c r="T20" i="24" s="1"/>
  <c r="Q20" i="24"/>
  <c r="Q19" i="24"/>
  <c r="R19" i="24"/>
  <c r="T19" i="24" s="1"/>
  <c r="M527" i="24"/>
  <c r="M526" i="24"/>
  <c r="M492" i="24"/>
  <c r="M486" i="24"/>
  <c r="M447" i="24"/>
  <c r="M448" i="24"/>
  <c r="M15" i="24"/>
  <c r="M16" i="24"/>
  <c r="M17" i="24"/>
  <c r="M18" i="24"/>
  <c r="M19" i="24"/>
  <c r="M20" i="24"/>
  <c r="M21" i="24"/>
  <c r="M22" i="24"/>
  <c r="M24" i="24"/>
  <c r="M25" i="24"/>
  <c r="M23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13" i="24"/>
  <c r="M14" i="24"/>
  <c r="M12" i="24"/>
  <c r="N424" i="24" l="1"/>
  <c r="R424" i="24" s="1"/>
  <c r="T424" i="24" s="1"/>
  <c r="M424" i="24"/>
  <c r="Q424" i="24" s="1"/>
  <c r="N406" i="24"/>
  <c r="R406" i="24" s="1"/>
  <c r="T406" i="24" s="1"/>
  <c r="M406" i="24"/>
  <c r="Q406" i="24" s="1"/>
  <c r="N478" i="24"/>
  <c r="R478" i="24" s="1"/>
  <c r="T478" i="24" s="1"/>
  <c r="M478" i="24"/>
  <c r="Q478" i="24" s="1"/>
  <c r="N335" i="24"/>
  <c r="R335" i="24" s="1"/>
  <c r="T335" i="24" s="1"/>
  <c r="M335" i="24"/>
  <c r="Q335" i="24" s="1"/>
  <c r="N516" i="24"/>
  <c r="M516" i="24"/>
  <c r="N476" i="24"/>
  <c r="R476" i="24" s="1"/>
  <c r="T476" i="24" s="1"/>
  <c r="M476" i="24"/>
  <c r="Q476" i="24" s="1"/>
  <c r="N259" i="24"/>
  <c r="R259" i="24" s="1"/>
  <c r="T259" i="24" s="1"/>
  <c r="M259" i="24"/>
  <c r="Q259" i="24" s="1"/>
  <c r="N472" i="24"/>
  <c r="R472" i="24" s="1"/>
  <c r="T472" i="24" s="1"/>
  <c r="M472" i="24"/>
  <c r="Q472" i="24" s="1"/>
  <c r="N257" i="24"/>
  <c r="R257" i="24" s="1"/>
  <c r="T257" i="24" s="1"/>
  <c r="M257" i="24"/>
  <c r="N467" i="24"/>
  <c r="R467" i="24" s="1"/>
  <c r="T467" i="24" s="1"/>
  <c r="M467" i="24"/>
  <c r="Q467" i="24" s="1"/>
  <c r="N181" i="24"/>
  <c r="R181" i="24" s="1"/>
  <c r="T181" i="24" s="1"/>
  <c r="M181" i="24"/>
  <c r="Q181" i="24" s="1"/>
  <c r="N179" i="24"/>
  <c r="R179" i="24" s="1"/>
  <c r="T179" i="24" s="1"/>
  <c r="M179" i="24"/>
  <c r="N180" i="24"/>
  <c r="R180" i="24" s="1"/>
  <c r="T180" i="24" s="1"/>
  <c r="M180" i="24"/>
  <c r="Q180" i="24" s="1"/>
  <c r="M182" i="24"/>
  <c r="N182" i="24"/>
  <c r="R182" i="24" s="1"/>
  <c r="T182" i="24" s="1"/>
  <c r="N498" i="24"/>
  <c r="M498" i="24"/>
  <c r="N113" i="24"/>
  <c r="R113" i="24" s="1"/>
  <c r="T113" i="24" s="1"/>
  <c r="M113" i="24"/>
  <c r="Q113" i="24" s="1"/>
  <c r="Q179" i="24" l="1"/>
  <c r="Q182" i="24"/>
  <c r="Q257" i="24"/>
  <c r="S478" i="24"/>
  <c r="S472" i="24"/>
  <c r="S424" i="24"/>
  <c r="S476" i="24"/>
  <c r="S335" i="24"/>
  <c r="S406" i="24"/>
  <c r="S516" i="24"/>
  <c r="Q516" i="24"/>
  <c r="S182" i="24"/>
  <c r="Q498" i="24"/>
  <c r="S181" i="24"/>
  <c r="S259" i="24"/>
  <c r="S498" i="24"/>
  <c r="S113" i="24"/>
  <c r="S467" i="24"/>
  <c r="S257" i="24"/>
  <c r="S179" i="24"/>
  <c r="S180" i="24"/>
  <c r="O439" i="24" l="1"/>
  <c r="O481" i="24"/>
  <c r="O487" i="24"/>
  <c r="O521" i="24"/>
  <c r="O534" i="24"/>
  <c r="L521" i="24"/>
  <c r="L487" i="24"/>
  <c r="L481" i="24"/>
  <c r="L439" i="24"/>
  <c r="L534" i="24"/>
  <c r="S37" i="24" l="1"/>
  <c r="S36" i="24"/>
  <c r="N24" i="24"/>
  <c r="N25" i="24"/>
  <c r="N23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5" i="24"/>
  <c r="N66" i="24"/>
  <c r="N67" i="24"/>
  <c r="R67" i="24" s="1"/>
  <c r="T67" i="24" s="1"/>
  <c r="N68" i="24"/>
  <c r="R68" i="24" s="1"/>
  <c r="T68" i="24" s="1"/>
  <c r="N69" i="24"/>
  <c r="R69" i="24" s="1"/>
  <c r="T69" i="24" s="1"/>
  <c r="N71" i="24"/>
  <c r="R71" i="24" s="1"/>
  <c r="T71" i="24" s="1"/>
  <c r="N72" i="24"/>
  <c r="R72" i="24" s="1"/>
  <c r="T72" i="24" s="1"/>
  <c r="N73" i="24"/>
  <c r="R73" i="24" s="1"/>
  <c r="T73" i="24" s="1"/>
  <c r="N74" i="24"/>
  <c r="R74" i="24" s="1"/>
  <c r="T74" i="24" s="1"/>
  <c r="N75" i="24"/>
  <c r="R75" i="24" s="1"/>
  <c r="T75" i="24" s="1"/>
  <c r="N64" i="24"/>
  <c r="R64" i="24" s="1"/>
  <c r="T64" i="24" s="1"/>
  <c r="N76" i="24"/>
  <c r="R76" i="24" s="1"/>
  <c r="T76" i="24" s="1"/>
  <c r="N77" i="24"/>
  <c r="R77" i="24" s="1"/>
  <c r="T77" i="24" s="1"/>
  <c r="N78" i="24"/>
  <c r="R78" i="24" s="1"/>
  <c r="T78" i="24" s="1"/>
  <c r="N79" i="24"/>
  <c r="R79" i="24" s="1"/>
  <c r="T79" i="24" s="1"/>
  <c r="N80" i="24"/>
  <c r="R80" i="24" s="1"/>
  <c r="T80" i="24" s="1"/>
  <c r="N81" i="24"/>
  <c r="R81" i="24" s="1"/>
  <c r="T81" i="24" s="1"/>
  <c r="N82" i="24"/>
  <c r="R82" i="24" s="1"/>
  <c r="T82" i="24" s="1"/>
  <c r="N83" i="24"/>
  <c r="R83" i="24" s="1"/>
  <c r="T83" i="24" s="1"/>
  <c r="N84" i="24"/>
  <c r="R84" i="24" s="1"/>
  <c r="T84" i="24" s="1"/>
  <c r="N85" i="24"/>
  <c r="R85" i="24" s="1"/>
  <c r="T85" i="24" s="1"/>
  <c r="N86" i="24"/>
  <c r="R86" i="24" s="1"/>
  <c r="T86" i="24" s="1"/>
  <c r="N87" i="24"/>
  <c r="R87" i="24" s="1"/>
  <c r="T87" i="24" s="1"/>
  <c r="N88" i="24"/>
  <c r="R88" i="24" s="1"/>
  <c r="T88" i="24" s="1"/>
  <c r="N89" i="24"/>
  <c r="R89" i="24" s="1"/>
  <c r="T89" i="24" s="1"/>
  <c r="N90" i="24"/>
  <c r="R90" i="24" s="1"/>
  <c r="T90" i="24" s="1"/>
  <c r="N91" i="24"/>
  <c r="R91" i="24" s="1"/>
  <c r="T91" i="24" s="1"/>
  <c r="N92" i="24"/>
  <c r="R92" i="24" s="1"/>
  <c r="T92" i="24" s="1"/>
  <c r="N93" i="24"/>
  <c r="R93" i="24" s="1"/>
  <c r="T93" i="24" s="1"/>
  <c r="N94" i="24"/>
  <c r="R94" i="24" s="1"/>
  <c r="T94" i="24" s="1"/>
  <c r="N95" i="24"/>
  <c r="R95" i="24" s="1"/>
  <c r="T95" i="24" s="1"/>
  <c r="N96" i="24"/>
  <c r="R96" i="24" s="1"/>
  <c r="T96" i="24" s="1"/>
  <c r="N97" i="24"/>
  <c r="R97" i="24" s="1"/>
  <c r="T97" i="24" s="1"/>
  <c r="N98" i="24"/>
  <c r="R98" i="24" s="1"/>
  <c r="T98" i="24" s="1"/>
  <c r="N99" i="24"/>
  <c r="R99" i="24" s="1"/>
  <c r="T99" i="24" s="1"/>
  <c r="N100" i="24"/>
  <c r="R100" i="24" s="1"/>
  <c r="T100" i="24" s="1"/>
  <c r="N101" i="24"/>
  <c r="R101" i="24" s="1"/>
  <c r="T101" i="24" s="1"/>
  <c r="N102" i="24"/>
  <c r="R102" i="24" s="1"/>
  <c r="T102" i="24" s="1"/>
  <c r="N103" i="24"/>
  <c r="R103" i="24" s="1"/>
  <c r="T103" i="24" s="1"/>
  <c r="N104" i="24"/>
  <c r="R104" i="24" s="1"/>
  <c r="T104" i="24" s="1"/>
  <c r="N105" i="24"/>
  <c r="R105" i="24" s="1"/>
  <c r="T105" i="24" s="1"/>
  <c r="N106" i="24"/>
  <c r="R106" i="24" s="1"/>
  <c r="T106" i="24" s="1"/>
  <c r="N107" i="24"/>
  <c r="R107" i="24" s="1"/>
  <c r="T107" i="24" s="1"/>
  <c r="N108" i="24"/>
  <c r="R108" i="24" s="1"/>
  <c r="T108" i="24" s="1"/>
  <c r="N110" i="24"/>
  <c r="R110" i="24" s="1"/>
  <c r="T110" i="24" s="1"/>
  <c r="N111" i="24"/>
  <c r="R111" i="24" s="1"/>
  <c r="T111" i="24" s="1"/>
  <c r="N112" i="24"/>
  <c r="R112" i="24" s="1"/>
  <c r="T112" i="24" s="1"/>
  <c r="N70" i="24"/>
  <c r="R70" i="24" s="1"/>
  <c r="T70" i="24" s="1"/>
  <c r="N114" i="24"/>
  <c r="R114" i="24" s="1"/>
  <c r="T114" i="24" s="1"/>
  <c r="N115" i="24"/>
  <c r="R115" i="24" s="1"/>
  <c r="T115" i="24" s="1"/>
  <c r="N116" i="24"/>
  <c r="R116" i="24" s="1"/>
  <c r="T116" i="24" s="1"/>
  <c r="N117" i="24"/>
  <c r="R117" i="24" s="1"/>
  <c r="T117" i="24" s="1"/>
  <c r="N118" i="24"/>
  <c r="R118" i="24" s="1"/>
  <c r="T118" i="24" s="1"/>
  <c r="N119" i="24"/>
  <c r="R119" i="24" s="1"/>
  <c r="T119" i="24" s="1"/>
  <c r="N120" i="24"/>
  <c r="R120" i="24" s="1"/>
  <c r="T120" i="24" s="1"/>
  <c r="N121" i="24"/>
  <c r="R121" i="24" s="1"/>
  <c r="T121" i="24" s="1"/>
  <c r="N122" i="24"/>
  <c r="R122" i="24" s="1"/>
  <c r="T122" i="24" s="1"/>
  <c r="N123" i="24"/>
  <c r="R123" i="24" s="1"/>
  <c r="T123" i="24" s="1"/>
  <c r="N124" i="24"/>
  <c r="R124" i="24" s="1"/>
  <c r="T124" i="24" s="1"/>
  <c r="N125" i="24"/>
  <c r="R125" i="24" s="1"/>
  <c r="T125" i="24" s="1"/>
  <c r="N126" i="24"/>
  <c r="R126" i="24" s="1"/>
  <c r="T126" i="24" s="1"/>
  <c r="N127" i="24"/>
  <c r="R127" i="24" s="1"/>
  <c r="T127" i="24" s="1"/>
  <c r="N128" i="24"/>
  <c r="R128" i="24" s="1"/>
  <c r="T128" i="24" s="1"/>
  <c r="N129" i="24"/>
  <c r="R129" i="24" s="1"/>
  <c r="T129" i="24" s="1"/>
  <c r="N130" i="24"/>
  <c r="R130" i="24" s="1"/>
  <c r="T130" i="24" s="1"/>
  <c r="N131" i="24"/>
  <c r="R131" i="24" s="1"/>
  <c r="T131" i="24" s="1"/>
  <c r="N132" i="24"/>
  <c r="R132" i="24" s="1"/>
  <c r="T132" i="24" s="1"/>
  <c r="N133" i="24"/>
  <c r="R133" i="24" s="1"/>
  <c r="T133" i="24" s="1"/>
  <c r="N134" i="24"/>
  <c r="R134" i="24" s="1"/>
  <c r="T134" i="24" s="1"/>
  <c r="N135" i="24"/>
  <c r="R135" i="24" s="1"/>
  <c r="T135" i="24" s="1"/>
  <c r="N136" i="24"/>
  <c r="R136" i="24" s="1"/>
  <c r="T136" i="24" s="1"/>
  <c r="N137" i="24"/>
  <c r="R137" i="24" s="1"/>
  <c r="T137" i="24" s="1"/>
  <c r="N138" i="24"/>
  <c r="R138" i="24" s="1"/>
  <c r="T138" i="24" s="1"/>
  <c r="N139" i="24"/>
  <c r="R139" i="24" s="1"/>
  <c r="T139" i="24" s="1"/>
  <c r="N140" i="24"/>
  <c r="R140" i="24" s="1"/>
  <c r="T140" i="24" s="1"/>
  <c r="N141" i="24"/>
  <c r="R141" i="24" s="1"/>
  <c r="T141" i="24" s="1"/>
  <c r="N142" i="24"/>
  <c r="R142" i="24" s="1"/>
  <c r="T142" i="24" s="1"/>
  <c r="N143" i="24"/>
  <c r="R143" i="24" s="1"/>
  <c r="T143" i="24" s="1"/>
  <c r="N144" i="24"/>
  <c r="R144" i="24" s="1"/>
  <c r="T144" i="24" s="1"/>
  <c r="N145" i="24"/>
  <c r="R145" i="24" s="1"/>
  <c r="T145" i="24" s="1"/>
  <c r="N146" i="24"/>
  <c r="R146" i="24" s="1"/>
  <c r="T146" i="24" s="1"/>
  <c r="N147" i="24"/>
  <c r="R147" i="24" s="1"/>
  <c r="T147" i="24" s="1"/>
  <c r="N148" i="24"/>
  <c r="R148" i="24" s="1"/>
  <c r="T148" i="24" s="1"/>
  <c r="N149" i="24"/>
  <c r="R149" i="24" s="1"/>
  <c r="T149" i="24" s="1"/>
  <c r="N150" i="24"/>
  <c r="R150" i="24" s="1"/>
  <c r="T150" i="24" s="1"/>
  <c r="N151" i="24"/>
  <c r="R151" i="24" s="1"/>
  <c r="T151" i="24" s="1"/>
  <c r="N152" i="24"/>
  <c r="R152" i="24" s="1"/>
  <c r="T152" i="24" s="1"/>
  <c r="N153" i="24"/>
  <c r="R153" i="24" s="1"/>
  <c r="T153" i="24" s="1"/>
  <c r="N154" i="24"/>
  <c r="R154" i="24" s="1"/>
  <c r="T154" i="24" s="1"/>
  <c r="N155" i="24"/>
  <c r="R155" i="24" s="1"/>
  <c r="T155" i="24" s="1"/>
  <c r="N156" i="24"/>
  <c r="R156" i="24" s="1"/>
  <c r="T156" i="24" s="1"/>
  <c r="N157" i="24"/>
  <c r="R157" i="24" s="1"/>
  <c r="T157" i="24" s="1"/>
  <c r="N158" i="24"/>
  <c r="R158" i="24" s="1"/>
  <c r="T158" i="24" s="1"/>
  <c r="N159" i="24"/>
  <c r="R159" i="24" s="1"/>
  <c r="T159" i="24" s="1"/>
  <c r="N160" i="24"/>
  <c r="R160" i="24" s="1"/>
  <c r="T160" i="24" s="1"/>
  <c r="N161" i="24"/>
  <c r="R161" i="24" s="1"/>
  <c r="T161" i="24" s="1"/>
  <c r="N162" i="24"/>
  <c r="R162" i="24" s="1"/>
  <c r="T162" i="24" s="1"/>
  <c r="N163" i="24"/>
  <c r="R163" i="24" s="1"/>
  <c r="T163" i="24" s="1"/>
  <c r="N164" i="24"/>
  <c r="R164" i="24" s="1"/>
  <c r="T164" i="24" s="1"/>
  <c r="N172" i="24"/>
  <c r="R172" i="24" s="1"/>
  <c r="T172" i="24" s="1"/>
  <c r="N173" i="24"/>
  <c r="R173" i="24" s="1"/>
  <c r="T173" i="24" s="1"/>
  <c r="N174" i="24"/>
  <c r="R174" i="24" s="1"/>
  <c r="T174" i="24" s="1"/>
  <c r="N109" i="24"/>
  <c r="R109" i="24" s="1"/>
  <c r="T109" i="24" s="1"/>
  <c r="N175" i="24"/>
  <c r="R175" i="24" s="1"/>
  <c r="T175" i="24" s="1"/>
  <c r="N165" i="24"/>
  <c r="R165" i="24" s="1"/>
  <c r="T165" i="24" s="1"/>
  <c r="N176" i="24"/>
  <c r="R176" i="24" s="1"/>
  <c r="T176" i="24" s="1"/>
  <c r="N177" i="24"/>
  <c r="R177" i="24" s="1"/>
  <c r="T177" i="24" s="1"/>
  <c r="N178" i="24"/>
  <c r="R178" i="24" s="1"/>
  <c r="T178" i="24" s="1"/>
  <c r="N183" i="24"/>
  <c r="R183" i="24" s="1"/>
  <c r="T183" i="24" s="1"/>
  <c r="N184" i="24"/>
  <c r="R184" i="24" s="1"/>
  <c r="T184" i="24" s="1"/>
  <c r="N185" i="24"/>
  <c r="R185" i="24" s="1"/>
  <c r="T185" i="24" s="1"/>
  <c r="N168" i="24"/>
  <c r="R168" i="24" s="1"/>
  <c r="T168" i="24" s="1"/>
  <c r="N186" i="24"/>
  <c r="R186" i="24" s="1"/>
  <c r="T186" i="24" s="1"/>
  <c r="N187" i="24"/>
  <c r="R187" i="24" s="1"/>
  <c r="T187" i="24" s="1"/>
  <c r="N188" i="24"/>
  <c r="R188" i="24" s="1"/>
  <c r="T188" i="24" s="1"/>
  <c r="N189" i="24"/>
  <c r="R189" i="24" s="1"/>
  <c r="T189" i="24" s="1"/>
  <c r="N190" i="24"/>
  <c r="R190" i="24" s="1"/>
  <c r="T190" i="24" s="1"/>
  <c r="N191" i="24"/>
  <c r="R191" i="24" s="1"/>
  <c r="T191" i="24" s="1"/>
  <c r="N169" i="24"/>
  <c r="R169" i="24" s="1"/>
  <c r="T169" i="24" s="1"/>
  <c r="N192" i="24"/>
  <c r="R192" i="24" s="1"/>
  <c r="T192" i="24" s="1"/>
  <c r="N193" i="24"/>
  <c r="R193" i="24" s="1"/>
  <c r="T193" i="24" s="1"/>
  <c r="N194" i="24"/>
  <c r="R194" i="24" s="1"/>
  <c r="T194" i="24" s="1"/>
  <c r="N195" i="24"/>
  <c r="R195" i="24" s="1"/>
  <c r="T195" i="24" s="1"/>
  <c r="N196" i="24"/>
  <c r="R196" i="24" s="1"/>
  <c r="T196" i="24" s="1"/>
  <c r="N197" i="24"/>
  <c r="R197" i="24" s="1"/>
  <c r="T197" i="24" s="1"/>
  <c r="N198" i="24"/>
  <c r="R198" i="24" s="1"/>
  <c r="T198" i="24" s="1"/>
  <c r="N199" i="24"/>
  <c r="R199" i="24" s="1"/>
  <c r="T199" i="24" s="1"/>
  <c r="N200" i="24"/>
  <c r="R200" i="24" s="1"/>
  <c r="T200" i="24" s="1"/>
  <c r="N201" i="24"/>
  <c r="R201" i="24" s="1"/>
  <c r="T201" i="24" s="1"/>
  <c r="N202" i="24"/>
  <c r="R202" i="24" s="1"/>
  <c r="T202" i="24" s="1"/>
  <c r="N203" i="24"/>
  <c r="R203" i="24" s="1"/>
  <c r="T203" i="24" s="1"/>
  <c r="N204" i="24"/>
  <c r="R204" i="24" s="1"/>
  <c r="T204" i="24" s="1"/>
  <c r="N205" i="24"/>
  <c r="R205" i="24" s="1"/>
  <c r="T205" i="24" s="1"/>
  <c r="N206" i="24"/>
  <c r="R206" i="24" s="1"/>
  <c r="T206" i="24" s="1"/>
  <c r="N207" i="24"/>
  <c r="R207" i="24" s="1"/>
  <c r="T207" i="24" s="1"/>
  <c r="N208" i="24"/>
  <c r="R208" i="24" s="1"/>
  <c r="T208" i="24" s="1"/>
  <c r="N209" i="24"/>
  <c r="R209" i="24" s="1"/>
  <c r="T209" i="24" s="1"/>
  <c r="N210" i="24"/>
  <c r="R210" i="24" s="1"/>
  <c r="T210" i="24" s="1"/>
  <c r="N211" i="24"/>
  <c r="R211" i="24" s="1"/>
  <c r="T211" i="24" s="1"/>
  <c r="N212" i="24"/>
  <c r="R212" i="24" s="1"/>
  <c r="T212" i="24" s="1"/>
  <c r="N214" i="24"/>
  <c r="R214" i="24" s="1"/>
  <c r="T214" i="24" s="1"/>
  <c r="N215" i="24"/>
  <c r="R215" i="24" s="1"/>
  <c r="T215" i="24" s="1"/>
  <c r="N216" i="24"/>
  <c r="R216" i="24" s="1"/>
  <c r="T216" i="24" s="1"/>
  <c r="N217" i="24"/>
  <c r="R217" i="24" s="1"/>
  <c r="T217" i="24" s="1"/>
  <c r="N218" i="24"/>
  <c r="R218" i="24" s="1"/>
  <c r="T218" i="24" s="1"/>
  <c r="N219" i="24"/>
  <c r="R219" i="24" s="1"/>
  <c r="T219" i="24" s="1"/>
  <c r="N220" i="24"/>
  <c r="R220" i="24" s="1"/>
  <c r="T220" i="24" s="1"/>
  <c r="N221" i="24"/>
  <c r="R221" i="24" s="1"/>
  <c r="T221" i="24" s="1"/>
  <c r="N222" i="24"/>
  <c r="R222" i="24" s="1"/>
  <c r="T222" i="24" s="1"/>
  <c r="N223" i="24"/>
  <c r="R223" i="24" s="1"/>
  <c r="T223" i="24" s="1"/>
  <c r="N224" i="24"/>
  <c r="R224" i="24" s="1"/>
  <c r="T224" i="24" s="1"/>
  <c r="N225" i="24"/>
  <c r="R225" i="24" s="1"/>
  <c r="T225" i="24" s="1"/>
  <c r="N226" i="24"/>
  <c r="R226" i="24" s="1"/>
  <c r="T226" i="24" s="1"/>
  <c r="N227" i="24"/>
  <c r="R227" i="24" s="1"/>
  <c r="T227" i="24" s="1"/>
  <c r="N230" i="24"/>
  <c r="R230" i="24" s="1"/>
  <c r="T230" i="24" s="1"/>
  <c r="N166" i="24"/>
  <c r="R166" i="24" s="1"/>
  <c r="T166" i="24" s="1"/>
  <c r="N231" i="24"/>
  <c r="R231" i="24" s="1"/>
  <c r="T231" i="24" s="1"/>
  <c r="N232" i="24"/>
  <c r="R232" i="24" s="1"/>
  <c r="T232" i="24" s="1"/>
  <c r="N233" i="24"/>
  <c r="R233" i="24" s="1"/>
  <c r="T233" i="24" s="1"/>
  <c r="N234" i="24"/>
  <c r="R234" i="24" s="1"/>
  <c r="T234" i="24" s="1"/>
  <c r="N235" i="24"/>
  <c r="R235" i="24" s="1"/>
  <c r="T235" i="24" s="1"/>
  <c r="N236" i="24"/>
  <c r="R236" i="24" s="1"/>
  <c r="T236" i="24" s="1"/>
  <c r="N237" i="24"/>
  <c r="R237" i="24" s="1"/>
  <c r="T237" i="24" s="1"/>
  <c r="N238" i="24"/>
  <c r="R238" i="24" s="1"/>
  <c r="T238" i="24" s="1"/>
  <c r="N239" i="24"/>
  <c r="R239" i="24" s="1"/>
  <c r="T239" i="24" s="1"/>
  <c r="N240" i="24"/>
  <c r="R240" i="24" s="1"/>
  <c r="T240" i="24" s="1"/>
  <c r="N241" i="24"/>
  <c r="R241" i="24" s="1"/>
  <c r="T241" i="24" s="1"/>
  <c r="N242" i="24"/>
  <c r="R242" i="24" s="1"/>
  <c r="T242" i="24" s="1"/>
  <c r="N243" i="24"/>
  <c r="R243" i="24" s="1"/>
  <c r="T243" i="24" s="1"/>
  <c r="N244" i="24"/>
  <c r="R244" i="24" s="1"/>
  <c r="T244" i="24" s="1"/>
  <c r="N245" i="24"/>
  <c r="R245" i="24" s="1"/>
  <c r="T245" i="24" s="1"/>
  <c r="N246" i="24"/>
  <c r="R246" i="24" s="1"/>
  <c r="T246" i="24" s="1"/>
  <c r="N247" i="24"/>
  <c r="R247" i="24" s="1"/>
  <c r="T247" i="24" s="1"/>
  <c r="N248" i="24"/>
  <c r="R248" i="24" s="1"/>
  <c r="T248" i="24" s="1"/>
  <c r="N249" i="24"/>
  <c r="R249" i="24" s="1"/>
  <c r="T249" i="24" s="1"/>
  <c r="N250" i="24"/>
  <c r="R250" i="24" s="1"/>
  <c r="T250" i="24" s="1"/>
  <c r="N251" i="24"/>
  <c r="R251" i="24" s="1"/>
  <c r="T251" i="24" s="1"/>
  <c r="N252" i="24"/>
  <c r="R252" i="24" s="1"/>
  <c r="T252" i="24" s="1"/>
  <c r="N253" i="24"/>
  <c r="R253" i="24" s="1"/>
  <c r="T253" i="24" s="1"/>
  <c r="N254" i="24"/>
  <c r="R254" i="24" s="1"/>
  <c r="T254" i="24" s="1"/>
  <c r="N255" i="24"/>
  <c r="R255" i="24" s="1"/>
  <c r="T255" i="24" s="1"/>
  <c r="N256" i="24"/>
  <c r="R256" i="24" s="1"/>
  <c r="T256" i="24" s="1"/>
  <c r="N170" i="24"/>
  <c r="R170" i="24" s="1"/>
  <c r="T170" i="24" s="1"/>
  <c r="N260" i="24"/>
  <c r="R260" i="24" s="1"/>
  <c r="T260" i="24" s="1"/>
  <c r="N261" i="24"/>
  <c r="R261" i="24" s="1"/>
  <c r="T261" i="24" s="1"/>
  <c r="N262" i="24"/>
  <c r="R262" i="24" s="1"/>
  <c r="T262" i="24" s="1"/>
  <c r="N263" i="24"/>
  <c r="R263" i="24" s="1"/>
  <c r="T263" i="24" s="1"/>
  <c r="N264" i="24"/>
  <c r="R264" i="24" s="1"/>
  <c r="T264" i="24" s="1"/>
  <c r="N265" i="24"/>
  <c r="R265" i="24" s="1"/>
  <c r="T265" i="24" s="1"/>
  <c r="N266" i="24"/>
  <c r="R266" i="24" s="1"/>
  <c r="T266" i="24" s="1"/>
  <c r="N267" i="24"/>
  <c r="R267" i="24" s="1"/>
  <c r="T267" i="24" s="1"/>
  <c r="N268" i="24"/>
  <c r="R268" i="24" s="1"/>
  <c r="T268" i="24" s="1"/>
  <c r="N269" i="24"/>
  <c r="R269" i="24" s="1"/>
  <c r="T269" i="24" s="1"/>
  <c r="N270" i="24"/>
  <c r="R270" i="24" s="1"/>
  <c r="T270" i="24" s="1"/>
  <c r="N271" i="24"/>
  <c r="R271" i="24" s="1"/>
  <c r="T271" i="24" s="1"/>
  <c r="N272" i="24"/>
  <c r="R272" i="24" s="1"/>
  <c r="T272" i="24" s="1"/>
  <c r="N273" i="24"/>
  <c r="R273" i="24" s="1"/>
  <c r="T273" i="24" s="1"/>
  <c r="N274" i="24"/>
  <c r="R274" i="24" s="1"/>
  <c r="T274" i="24" s="1"/>
  <c r="N275" i="24"/>
  <c r="R275" i="24" s="1"/>
  <c r="T275" i="24" s="1"/>
  <c r="N276" i="24"/>
  <c r="R276" i="24" s="1"/>
  <c r="T276" i="24" s="1"/>
  <c r="N171" i="24"/>
  <c r="R171" i="24" s="1"/>
  <c r="T171" i="24" s="1"/>
  <c r="N228" i="24"/>
  <c r="R228" i="24" s="1"/>
  <c r="T228" i="24" s="1"/>
  <c r="N277" i="24"/>
  <c r="R277" i="24" s="1"/>
  <c r="T277" i="24" s="1"/>
  <c r="N278" i="24"/>
  <c r="R278" i="24" s="1"/>
  <c r="T278" i="24" s="1"/>
  <c r="N279" i="24"/>
  <c r="R279" i="24" s="1"/>
  <c r="T279" i="24" s="1"/>
  <c r="N280" i="24"/>
  <c r="R280" i="24" s="1"/>
  <c r="T280" i="24" s="1"/>
  <c r="N281" i="24"/>
  <c r="R281" i="24" s="1"/>
  <c r="T281" i="24" s="1"/>
  <c r="N282" i="24"/>
  <c r="R282" i="24" s="1"/>
  <c r="T282" i="24" s="1"/>
  <c r="N283" i="24"/>
  <c r="R283" i="24" s="1"/>
  <c r="T283" i="24" s="1"/>
  <c r="N284" i="24"/>
  <c r="R284" i="24" s="1"/>
  <c r="T284" i="24" s="1"/>
  <c r="N285" i="24"/>
  <c r="R285" i="24" s="1"/>
  <c r="T285" i="24" s="1"/>
  <c r="N286" i="24"/>
  <c r="R286" i="24" s="1"/>
  <c r="T286" i="24" s="1"/>
  <c r="N287" i="24"/>
  <c r="R287" i="24" s="1"/>
  <c r="T287" i="24" s="1"/>
  <c r="N288" i="24"/>
  <c r="R288" i="24" s="1"/>
  <c r="T288" i="24" s="1"/>
  <c r="N289" i="24"/>
  <c r="R289" i="24" s="1"/>
  <c r="T289" i="24" s="1"/>
  <c r="N290" i="24"/>
  <c r="R290" i="24" s="1"/>
  <c r="T290" i="24" s="1"/>
  <c r="N291" i="24"/>
  <c r="R291" i="24" s="1"/>
  <c r="T291" i="24" s="1"/>
  <c r="N292" i="24"/>
  <c r="R292" i="24" s="1"/>
  <c r="T292" i="24" s="1"/>
  <c r="N293" i="24"/>
  <c r="R293" i="24" s="1"/>
  <c r="T293" i="24" s="1"/>
  <c r="N294" i="24"/>
  <c r="R294" i="24" s="1"/>
  <c r="T294" i="24" s="1"/>
  <c r="N295" i="24"/>
  <c r="R295" i="24" s="1"/>
  <c r="T295" i="24" s="1"/>
  <c r="N296" i="24"/>
  <c r="R296" i="24" s="1"/>
  <c r="T296" i="24" s="1"/>
  <c r="N297" i="24"/>
  <c r="R297" i="24" s="1"/>
  <c r="T297" i="24" s="1"/>
  <c r="N300" i="24"/>
  <c r="R300" i="24" s="1"/>
  <c r="T300" i="24" s="1"/>
  <c r="N301" i="24"/>
  <c r="R301" i="24" s="1"/>
  <c r="T301" i="24" s="1"/>
  <c r="N302" i="24"/>
  <c r="R302" i="24" s="1"/>
  <c r="T302" i="24" s="1"/>
  <c r="N303" i="24"/>
  <c r="R303" i="24" s="1"/>
  <c r="T303" i="24" s="1"/>
  <c r="N304" i="24"/>
  <c r="R304" i="24" s="1"/>
  <c r="T304" i="24" s="1"/>
  <c r="N305" i="24"/>
  <c r="R305" i="24" s="1"/>
  <c r="T305" i="24" s="1"/>
  <c r="N229" i="24"/>
  <c r="R229" i="24" s="1"/>
  <c r="T229" i="24" s="1"/>
  <c r="N306" i="24"/>
  <c r="R306" i="24" s="1"/>
  <c r="T306" i="24" s="1"/>
  <c r="N307" i="24"/>
  <c r="R307" i="24" s="1"/>
  <c r="T307" i="24" s="1"/>
  <c r="N308" i="24"/>
  <c r="R308" i="24" s="1"/>
  <c r="T308" i="24" s="1"/>
  <c r="N309" i="24"/>
  <c r="R309" i="24" s="1"/>
  <c r="T309" i="24" s="1"/>
  <c r="N310" i="24"/>
  <c r="R310" i="24" s="1"/>
  <c r="T310" i="24" s="1"/>
  <c r="N311" i="24"/>
  <c r="R311" i="24" s="1"/>
  <c r="T311" i="24" s="1"/>
  <c r="N314" i="24"/>
  <c r="R314" i="24" s="1"/>
  <c r="T314" i="24" s="1"/>
  <c r="N315" i="24"/>
  <c r="R315" i="24" s="1"/>
  <c r="T315" i="24" s="1"/>
  <c r="N316" i="24"/>
  <c r="R316" i="24" s="1"/>
  <c r="T316" i="24" s="1"/>
  <c r="N317" i="24"/>
  <c r="R317" i="24" s="1"/>
  <c r="T317" i="24" s="1"/>
  <c r="N318" i="24"/>
  <c r="R318" i="24" s="1"/>
  <c r="T318" i="24" s="1"/>
  <c r="N319" i="24"/>
  <c r="R319" i="24" s="1"/>
  <c r="T319" i="24" s="1"/>
  <c r="N320" i="24"/>
  <c r="R320" i="24" s="1"/>
  <c r="T320" i="24" s="1"/>
  <c r="N321" i="24"/>
  <c r="R321" i="24" s="1"/>
  <c r="T321" i="24" s="1"/>
  <c r="N322" i="24"/>
  <c r="R322" i="24" s="1"/>
  <c r="T322" i="24" s="1"/>
  <c r="N323" i="24"/>
  <c r="R323" i="24" s="1"/>
  <c r="T323" i="24" s="1"/>
  <c r="N324" i="24"/>
  <c r="R324" i="24" s="1"/>
  <c r="T324" i="24" s="1"/>
  <c r="N325" i="24"/>
  <c r="R325" i="24" s="1"/>
  <c r="T325" i="24" s="1"/>
  <c r="N167" i="24"/>
  <c r="R167" i="24" s="1"/>
  <c r="T167" i="24" s="1"/>
  <c r="N326" i="24"/>
  <c r="R326" i="24" s="1"/>
  <c r="T326" i="24" s="1"/>
  <c r="N327" i="24"/>
  <c r="R327" i="24" s="1"/>
  <c r="T327" i="24" s="1"/>
  <c r="N328" i="24"/>
  <c r="R328" i="24" s="1"/>
  <c r="T328" i="24" s="1"/>
  <c r="N329" i="24"/>
  <c r="R329" i="24" s="1"/>
  <c r="T329" i="24" s="1"/>
  <c r="N330" i="24"/>
  <c r="R330" i="24" s="1"/>
  <c r="T330" i="24" s="1"/>
  <c r="N331" i="24"/>
  <c r="R331" i="24" s="1"/>
  <c r="T331" i="24" s="1"/>
  <c r="N332" i="24"/>
  <c r="R332" i="24" s="1"/>
  <c r="T332" i="24" s="1"/>
  <c r="N333" i="24"/>
  <c r="R333" i="24" s="1"/>
  <c r="T333" i="24" s="1"/>
  <c r="N334" i="24"/>
  <c r="R334" i="24" s="1"/>
  <c r="T334" i="24" s="1"/>
  <c r="N336" i="24"/>
  <c r="R336" i="24" s="1"/>
  <c r="T336" i="24" s="1"/>
  <c r="N337" i="24"/>
  <c r="R337" i="24" s="1"/>
  <c r="T337" i="24" s="1"/>
  <c r="N338" i="24"/>
  <c r="R338" i="24" s="1"/>
  <c r="T338" i="24" s="1"/>
  <c r="N339" i="24"/>
  <c r="R339" i="24" s="1"/>
  <c r="T339" i="24" s="1"/>
  <c r="N340" i="24"/>
  <c r="R340" i="24" s="1"/>
  <c r="T340" i="24" s="1"/>
  <c r="N341" i="24"/>
  <c r="R341" i="24" s="1"/>
  <c r="T341" i="24" s="1"/>
  <c r="N342" i="24"/>
  <c r="R342" i="24" s="1"/>
  <c r="T342" i="24" s="1"/>
  <c r="N343" i="24"/>
  <c r="R343" i="24" s="1"/>
  <c r="T343" i="24" s="1"/>
  <c r="N344" i="24"/>
  <c r="R344" i="24" s="1"/>
  <c r="T344" i="24" s="1"/>
  <c r="N345" i="24"/>
  <c r="R345" i="24" s="1"/>
  <c r="T345" i="24" s="1"/>
  <c r="N346" i="24"/>
  <c r="R346" i="24" s="1"/>
  <c r="T346" i="24" s="1"/>
  <c r="N347" i="24"/>
  <c r="R347" i="24" s="1"/>
  <c r="T347" i="24" s="1"/>
  <c r="N348" i="24"/>
  <c r="R348" i="24" s="1"/>
  <c r="T348" i="24" s="1"/>
  <c r="N349" i="24"/>
  <c r="R349" i="24" s="1"/>
  <c r="T349" i="24" s="1"/>
  <c r="N350" i="24"/>
  <c r="R350" i="24" s="1"/>
  <c r="T350" i="24" s="1"/>
  <c r="N351" i="24"/>
  <c r="R351" i="24" s="1"/>
  <c r="T351" i="24" s="1"/>
  <c r="N352" i="24"/>
  <c r="R352" i="24" s="1"/>
  <c r="T352" i="24" s="1"/>
  <c r="N353" i="24"/>
  <c r="R353" i="24" s="1"/>
  <c r="T353" i="24" s="1"/>
  <c r="N354" i="24"/>
  <c r="R354" i="24" s="1"/>
  <c r="T354" i="24" s="1"/>
  <c r="N356" i="24"/>
  <c r="R356" i="24" s="1"/>
  <c r="T356" i="24" s="1"/>
  <c r="N357" i="24"/>
  <c r="R357" i="24" s="1"/>
  <c r="T357" i="24" s="1"/>
  <c r="N358" i="24"/>
  <c r="R358" i="24" s="1"/>
  <c r="T358" i="24" s="1"/>
  <c r="N359" i="24"/>
  <c r="R359" i="24" s="1"/>
  <c r="T359" i="24" s="1"/>
  <c r="N360" i="24"/>
  <c r="R360" i="24" s="1"/>
  <c r="T360" i="24" s="1"/>
  <c r="N361" i="24"/>
  <c r="R361" i="24" s="1"/>
  <c r="T361" i="24" s="1"/>
  <c r="N362" i="24"/>
  <c r="R362" i="24" s="1"/>
  <c r="T362" i="24" s="1"/>
  <c r="N363" i="24"/>
  <c r="R363" i="24" s="1"/>
  <c r="T363" i="24" s="1"/>
  <c r="N364" i="24"/>
  <c r="R364" i="24" s="1"/>
  <c r="T364" i="24" s="1"/>
  <c r="N365" i="24"/>
  <c r="R365" i="24" s="1"/>
  <c r="T365" i="24" s="1"/>
  <c r="N366" i="24"/>
  <c r="R366" i="24" s="1"/>
  <c r="T366" i="24" s="1"/>
  <c r="N367" i="24"/>
  <c r="R367" i="24" s="1"/>
  <c r="T367" i="24" s="1"/>
  <c r="N368" i="24"/>
  <c r="R368" i="24" s="1"/>
  <c r="T368" i="24" s="1"/>
  <c r="N369" i="24"/>
  <c r="R369" i="24" s="1"/>
  <c r="T369" i="24" s="1"/>
  <c r="N371" i="24"/>
  <c r="R371" i="24" s="1"/>
  <c r="T371" i="24" s="1"/>
  <c r="N372" i="24"/>
  <c r="R372" i="24" s="1"/>
  <c r="T372" i="24" s="1"/>
  <c r="N373" i="24"/>
  <c r="R373" i="24" s="1"/>
  <c r="T373" i="24" s="1"/>
  <c r="N374" i="24"/>
  <c r="R374" i="24" s="1"/>
  <c r="T374" i="24" s="1"/>
  <c r="N377" i="24"/>
  <c r="R377" i="24" s="1"/>
  <c r="T377" i="24" s="1"/>
  <c r="N312" i="24"/>
  <c r="R312" i="24" s="1"/>
  <c r="T312" i="24" s="1"/>
  <c r="N379" i="24"/>
  <c r="R379" i="24" s="1"/>
  <c r="T379" i="24" s="1"/>
  <c r="N380" i="24"/>
  <c r="R380" i="24" s="1"/>
  <c r="T380" i="24" s="1"/>
  <c r="N381" i="24"/>
  <c r="R381" i="24" s="1"/>
  <c r="T381" i="24" s="1"/>
  <c r="N382" i="24"/>
  <c r="R382" i="24" s="1"/>
  <c r="T382" i="24" s="1"/>
  <c r="N383" i="24"/>
  <c r="R383" i="24" s="1"/>
  <c r="T383" i="24" s="1"/>
  <c r="N384" i="24"/>
  <c r="R384" i="24" s="1"/>
  <c r="T384" i="24" s="1"/>
  <c r="N385" i="24"/>
  <c r="R385" i="24" s="1"/>
  <c r="T385" i="24" s="1"/>
  <c r="N386" i="24"/>
  <c r="R386" i="24" s="1"/>
  <c r="T386" i="24" s="1"/>
  <c r="N387" i="24"/>
  <c r="R387" i="24" s="1"/>
  <c r="T387" i="24" s="1"/>
  <c r="N388" i="24"/>
  <c r="R388" i="24" s="1"/>
  <c r="T388" i="24" s="1"/>
  <c r="N389" i="24"/>
  <c r="R389" i="24" s="1"/>
  <c r="T389" i="24" s="1"/>
  <c r="N390" i="24"/>
  <c r="R390" i="24" s="1"/>
  <c r="T390" i="24" s="1"/>
  <c r="N391" i="24"/>
  <c r="R391" i="24" s="1"/>
  <c r="T391" i="24" s="1"/>
  <c r="N392" i="24"/>
  <c r="R392" i="24" s="1"/>
  <c r="T392" i="24" s="1"/>
  <c r="N393" i="24"/>
  <c r="R393" i="24" s="1"/>
  <c r="T393" i="24" s="1"/>
  <c r="N394" i="24"/>
  <c r="R394" i="24" s="1"/>
  <c r="T394" i="24" s="1"/>
  <c r="N395" i="24"/>
  <c r="R395" i="24" s="1"/>
  <c r="T395" i="24" s="1"/>
  <c r="N396" i="24"/>
  <c r="R396" i="24" s="1"/>
  <c r="T396" i="24" s="1"/>
  <c r="N397" i="24"/>
  <c r="R397" i="24" s="1"/>
  <c r="T397" i="24" s="1"/>
  <c r="N398" i="24"/>
  <c r="R398" i="24" s="1"/>
  <c r="T398" i="24" s="1"/>
  <c r="N399" i="24"/>
  <c r="R399" i="24" s="1"/>
  <c r="T399" i="24" s="1"/>
  <c r="N400" i="24"/>
  <c r="R400" i="24" s="1"/>
  <c r="T400" i="24" s="1"/>
  <c r="N401" i="24"/>
  <c r="R401" i="24" s="1"/>
  <c r="T401" i="24" s="1"/>
  <c r="N402" i="24"/>
  <c r="R402" i="24" s="1"/>
  <c r="T402" i="24" s="1"/>
  <c r="N403" i="24"/>
  <c r="R403" i="24" s="1"/>
  <c r="T403" i="24" s="1"/>
  <c r="N313" i="24"/>
  <c r="R313" i="24" s="1"/>
  <c r="T313" i="24" s="1"/>
  <c r="N404" i="24"/>
  <c r="R404" i="24" s="1"/>
  <c r="T404" i="24" s="1"/>
  <c r="N405" i="24"/>
  <c r="R405" i="24" s="1"/>
  <c r="T405" i="24" s="1"/>
  <c r="N407" i="24"/>
  <c r="R407" i="24" s="1"/>
  <c r="T407" i="24" s="1"/>
  <c r="N408" i="24"/>
  <c r="R408" i="24" s="1"/>
  <c r="T408" i="24" s="1"/>
  <c r="N370" i="24"/>
  <c r="R370" i="24" s="1"/>
  <c r="T370" i="24" s="1"/>
  <c r="N411" i="24"/>
  <c r="R411" i="24" s="1"/>
  <c r="T411" i="24" s="1"/>
  <c r="N412" i="24"/>
  <c r="R412" i="24" s="1"/>
  <c r="T412" i="24" s="1"/>
  <c r="N378" i="24"/>
  <c r="R378" i="24" s="1"/>
  <c r="T378" i="24" s="1"/>
  <c r="N413" i="24"/>
  <c r="R413" i="24" s="1"/>
  <c r="T413" i="24" s="1"/>
  <c r="N414" i="24"/>
  <c r="R414" i="24" s="1"/>
  <c r="T414" i="24" s="1"/>
  <c r="N415" i="24"/>
  <c r="R415" i="24" s="1"/>
  <c r="T415" i="24" s="1"/>
  <c r="N416" i="24"/>
  <c r="R416" i="24" s="1"/>
  <c r="T416" i="24" s="1"/>
  <c r="N417" i="24"/>
  <c r="R417" i="24" s="1"/>
  <c r="T417" i="24" s="1"/>
  <c r="N418" i="24"/>
  <c r="R418" i="24" s="1"/>
  <c r="T418" i="24" s="1"/>
  <c r="N419" i="24"/>
  <c r="R419" i="24" s="1"/>
  <c r="T419" i="24" s="1"/>
  <c r="N420" i="24"/>
  <c r="R420" i="24" s="1"/>
  <c r="T420" i="24" s="1"/>
  <c r="N421" i="24"/>
  <c r="R421" i="24" s="1"/>
  <c r="T421" i="24" s="1"/>
  <c r="N422" i="24"/>
  <c r="R422" i="24" s="1"/>
  <c r="T422" i="24" s="1"/>
  <c r="N423" i="24"/>
  <c r="R423" i="24" s="1"/>
  <c r="T423" i="24" s="1"/>
  <c r="N425" i="24"/>
  <c r="R425" i="24" s="1"/>
  <c r="T425" i="24" s="1"/>
  <c r="N426" i="24"/>
  <c r="R426" i="24" s="1"/>
  <c r="T426" i="24" s="1"/>
  <c r="N427" i="24"/>
  <c r="R427" i="24" s="1"/>
  <c r="T427" i="24" s="1"/>
  <c r="N428" i="24"/>
  <c r="R428" i="24" s="1"/>
  <c r="T428" i="24" s="1"/>
  <c r="N429" i="24"/>
  <c r="R429" i="24" s="1"/>
  <c r="T429" i="24" s="1"/>
  <c r="N430" i="24"/>
  <c r="R430" i="24" s="1"/>
  <c r="T430" i="24" s="1"/>
  <c r="N431" i="24"/>
  <c r="R431" i="24" s="1"/>
  <c r="T431" i="24" s="1"/>
  <c r="N432" i="24"/>
  <c r="R432" i="24" s="1"/>
  <c r="T432" i="24" s="1"/>
  <c r="N433" i="24"/>
  <c r="R433" i="24" s="1"/>
  <c r="T433" i="24" s="1"/>
  <c r="N434" i="24"/>
  <c r="R434" i="24" s="1"/>
  <c r="T434" i="24" s="1"/>
  <c r="N435" i="24"/>
  <c r="R435" i="24" s="1"/>
  <c r="T435" i="24" s="1"/>
  <c r="N436" i="24"/>
  <c r="R436" i="24" s="1"/>
  <c r="T436" i="24" s="1"/>
  <c r="N437" i="24"/>
  <c r="R437" i="24" s="1"/>
  <c r="T437" i="24" s="1"/>
  <c r="N438" i="24"/>
  <c r="R438" i="24" s="1"/>
  <c r="T438" i="24" s="1"/>
  <c r="N409" i="24"/>
  <c r="R409" i="24" s="1"/>
  <c r="T409" i="24" s="1"/>
  <c r="N410" i="24"/>
  <c r="R410" i="24" s="1"/>
  <c r="T410" i="24" s="1"/>
  <c r="N440" i="24"/>
  <c r="R440" i="24" s="1"/>
  <c r="T440" i="24" s="1"/>
  <c r="N441" i="24"/>
  <c r="R441" i="24" s="1"/>
  <c r="T441" i="24" s="1"/>
  <c r="N439" i="24"/>
  <c r="N526" i="24"/>
  <c r="N486" i="24"/>
  <c r="N487" i="24"/>
  <c r="R59" i="24" l="1"/>
  <c r="T59" i="24" s="1"/>
  <c r="Q59" i="24"/>
  <c r="R47" i="24"/>
  <c r="T47" i="24" s="1"/>
  <c r="Q47" i="24"/>
  <c r="Q24" i="24"/>
  <c r="R24" i="24"/>
  <c r="T24" i="24" s="1"/>
  <c r="R58" i="24"/>
  <c r="T58" i="24" s="1"/>
  <c r="Q58" i="24"/>
  <c r="R46" i="24"/>
  <c r="T46" i="24" s="1"/>
  <c r="Q46" i="24"/>
  <c r="R57" i="24"/>
  <c r="T57" i="24" s="1"/>
  <c r="Q57" i="24"/>
  <c r="R45" i="24"/>
  <c r="T45" i="24" s="1"/>
  <c r="Q45" i="24"/>
  <c r="R33" i="24"/>
  <c r="T33" i="24" s="1"/>
  <c r="Q33" i="24"/>
  <c r="R56" i="24"/>
  <c r="T56" i="24" s="1"/>
  <c r="Q56" i="24"/>
  <c r="R44" i="24"/>
  <c r="T44" i="24" s="1"/>
  <c r="Q44" i="24"/>
  <c r="Q32" i="24"/>
  <c r="R32" i="24"/>
  <c r="T32" i="24" s="1"/>
  <c r="R55" i="24"/>
  <c r="T55" i="24" s="1"/>
  <c r="Q55" i="24"/>
  <c r="R43" i="24"/>
  <c r="T43" i="24" s="1"/>
  <c r="Q43" i="24"/>
  <c r="R31" i="24"/>
  <c r="T31" i="24" s="1"/>
  <c r="Q31" i="24"/>
  <c r="Q54" i="24"/>
  <c r="R54" i="24"/>
  <c r="T54" i="24" s="1"/>
  <c r="R42" i="24"/>
  <c r="T42" i="24" s="1"/>
  <c r="Q42" i="24"/>
  <c r="R30" i="24"/>
  <c r="T30" i="24" s="1"/>
  <c r="Q30" i="24"/>
  <c r="R66" i="24"/>
  <c r="T66" i="24" s="1"/>
  <c r="Q66" i="24"/>
  <c r="R53" i="24"/>
  <c r="T53" i="24" s="1"/>
  <c r="Q53" i="24"/>
  <c r="R41" i="24"/>
  <c r="T41" i="24" s="1"/>
  <c r="Q41" i="24"/>
  <c r="R29" i="24"/>
  <c r="T29" i="24" s="1"/>
  <c r="Q29" i="24"/>
  <c r="R65" i="24"/>
  <c r="T65" i="24" s="1"/>
  <c r="Q65" i="24"/>
  <c r="R52" i="24"/>
  <c r="T52" i="24" s="1"/>
  <c r="Q52" i="24"/>
  <c r="Q40" i="24"/>
  <c r="R40" i="24"/>
  <c r="T40" i="24" s="1"/>
  <c r="R28" i="24"/>
  <c r="T28" i="24" s="1"/>
  <c r="Q28" i="24"/>
  <c r="R63" i="24"/>
  <c r="T63" i="24" s="1"/>
  <c r="Q63" i="24"/>
  <c r="R51" i="24"/>
  <c r="T51" i="24" s="1"/>
  <c r="Q51" i="24"/>
  <c r="Q39" i="24"/>
  <c r="R39" i="24"/>
  <c r="T39" i="24" s="1"/>
  <c r="R27" i="24"/>
  <c r="T27" i="24" s="1"/>
  <c r="Q27" i="24"/>
  <c r="R62" i="24"/>
  <c r="T62" i="24" s="1"/>
  <c r="Q62" i="24"/>
  <c r="R50" i="24"/>
  <c r="T50" i="24" s="1"/>
  <c r="Q50" i="24"/>
  <c r="Q38" i="24"/>
  <c r="R38" i="24"/>
  <c r="T38" i="24" s="1"/>
  <c r="Q26" i="24"/>
  <c r="R26" i="24"/>
  <c r="T26" i="24" s="1"/>
  <c r="R61" i="24"/>
  <c r="T61" i="24" s="1"/>
  <c r="Q61" i="24"/>
  <c r="R49" i="24"/>
  <c r="T49" i="24" s="1"/>
  <c r="Q49" i="24"/>
  <c r="Q37" i="24"/>
  <c r="R37" i="24"/>
  <c r="T37" i="24" s="1"/>
  <c r="Q23" i="24"/>
  <c r="R23" i="24"/>
  <c r="T23" i="24" s="1"/>
  <c r="R60" i="24"/>
  <c r="T60" i="24" s="1"/>
  <c r="Q60" i="24"/>
  <c r="Q48" i="24"/>
  <c r="R48" i="24"/>
  <c r="T48" i="24" s="1"/>
  <c r="R36" i="24"/>
  <c r="T36" i="24" s="1"/>
  <c r="Q36" i="24"/>
  <c r="Q25" i="24"/>
  <c r="R25" i="24"/>
  <c r="T25" i="24" s="1"/>
  <c r="Q35" i="24"/>
  <c r="R35" i="24"/>
  <c r="T35" i="24" s="1"/>
  <c r="R34" i="24"/>
  <c r="T34" i="24" s="1"/>
  <c r="Q34" i="24"/>
  <c r="H442" i="24"/>
  <c r="H522" i="24"/>
  <c r="H482" i="24"/>
  <c r="H535" i="24"/>
  <c r="M344" i="24" l="1"/>
  <c r="Q344" i="24" s="1"/>
  <c r="S344" i="24" l="1"/>
  <c r="M85" i="24"/>
  <c r="Q85" i="24" s="1"/>
  <c r="N448" i="24"/>
  <c r="Q448" i="24" l="1"/>
  <c r="R448" i="24"/>
  <c r="T448" i="24" s="1"/>
  <c r="U448" i="24"/>
  <c r="S85" i="24"/>
  <c r="S448" i="24"/>
  <c r="P522" i="24" l="1"/>
  <c r="J522" i="24"/>
  <c r="J535" i="24"/>
  <c r="I488" i="24" l="1"/>
  <c r="I538" i="24" s="1"/>
  <c r="M499" i="24" l="1"/>
  <c r="N499" i="24"/>
  <c r="Q499" i="24" l="1"/>
  <c r="S499" i="24"/>
  <c r="M505" i="24"/>
  <c r="P535" i="24" l="1"/>
  <c r="N534" i="24"/>
  <c r="M534" i="24"/>
  <c r="K534" i="24"/>
  <c r="N528" i="24"/>
  <c r="M528" i="24"/>
  <c r="N532" i="24"/>
  <c r="M532" i="24"/>
  <c r="N531" i="24"/>
  <c r="M531" i="24"/>
  <c r="N530" i="24"/>
  <c r="M530" i="24"/>
  <c r="N527" i="24"/>
  <c r="M368" i="24"/>
  <c r="Q368" i="24" s="1"/>
  <c r="N521" i="24"/>
  <c r="M521" i="24"/>
  <c r="K521" i="24"/>
  <c r="N518" i="24"/>
  <c r="M518" i="24"/>
  <c r="N520" i="24"/>
  <c r="M520" i="24"/>
  <c r="N519" i="24"/>
  <c r="M519" i="24"/>
  <c r="N517" i="24"/>
  <c r="M517" i="24"/>
  <c r="N509" i="24"/>
  <c r="M509" i="24"/>
  <c r="N508" i="24"/>
  <c r="M508" i="24"/>
  <c r="N515" i="24"/>
  <c r="M515" i="24"/>
  <c r="N507" i="24"/>
  <c r="M507" i="24"/>
  <c r="N506" i="24"/>
  <c r="M506" i="24"/>
  <c r="N505" i="24"/>
  <c r="N514" i="24"/>
  <c r="M514" i="24"/>
  <c r="N502" i="24"/>
  <c r="M502" i="24"/>
  <c r="N513" i="24"/>
  <c r="M513" i="24"/>
  <c r="N501" i="24"/>
  <c r="M501" i="24"/>
  <c r="N512" i="24"/>
  <c r="M512" i="24"/>
  <c r="N504" i="24"/>
  <c r="M504" i="24"/>
  <c r="N510" i="24"/>
  <c r="M510" i="24"/>
  <c r="N503" i="24"/>
  <c r="M503" i="24"/>
  <c r="N500" i="24"/>
  <c r="M500" i="24"/>
  <c r="N497" i="24"/>
  <c r="M497" i="24"/>
  <c r="N496" i="24"/>
  <c r="M496" i="24"/>
  <c r="N494" i="24"/>
  <c r="N495" i="24"/>
  <c r="N493" i="24"/>
  <c r="P488" i="24"/>
  <c r="N488" i="24"/>
  <c r="J488" i="24"/>
  <c r="H488" i="24"/>
  <c r="M487" i="24"/>
  <c r="S487" i="24" s="1"/>
  <c r="K487" i="24"/>
  <c r="R487" i="24" s="1"/>
  <c r="T487" i="24" s="1"/>
  <c r="O486" i="24"/>
  <c r="L486" i="24"/>
  <c r="S486" i="24" s="1"/>
  <c r="S488" i="24" s="1"/>
  <c r="K486" i="24"/>
  <c r="P482" i="24"/>
  <c r="J482" i="24"/>
  <c r="N479" i="24"/>
  <c r="R479" i="24" s="1"/>
  <c r="T479" i="24" s="1"/>
  <c r="M479" i="24"/>
  <c r="Q479" i="24" s="1"/>
  <c r="N480" i="24"/>
  <c r="R480" i="24" s="1"/>
  <c r="T480" i="24" s="1"/>
  <c r="M480" i="24"/>
  <c r="Q480" i="24" s="1"/>
  <c r="N529" i="24"/>
  <c r="M529" i="24"/>
  <c r="N481" i="24"/>
  <c r="M481" i="24"/>
  <c r="K481" i="24"/>
  <c r="N464" i="24"/>
  <c r="R464" i="24" s="1"/>
  <c r="T464" i="24" s="1"/>
  <c r="M464" i="24"/>
  <c r="Q464" i="24" s="1"/>
  <c r="N468" i="24"/>
  <c r="R468" i="24" s="1"/>
  <c r="T468" i="24" s="1"/>
  <c r="M468" i="24"/>
  <c r="Q468" i="24" s="1"/>
  <c r="N465" i="24"/>
  <c r="R465" i="24" s="1"/>
  <c r="T465" i="24" s="1"/>
  <c r="M465" i="24"/>
  <c r="N477" i="24"/>
  <c r="R477" i="24" s="1"/>
  <c r="T477" i="24" s="1"/>
  <c r="M477" i="24"/>
  <c r="Q477" i="24" s="1"/>
  <c r="N470" i="24"/>
  <c r="R470" i="24" s="1"/>
  <c r="T470" i="24" s="1"/>
  <c r="M470" i="24"/>
  <c r="Q470" i="24" s="1"/>
  <c r="N458" i="24"/>
  <c r="R458" i="24" s="1"/>
  <c r="T458" i="24" s="1"/>
  <c r="M458" i="24"/>
  <c r="Q458" i="24" s="1"/>
  <c r="N471" i="24"/>
  <c r="R471" i="24" s="1"/>
  <c r="T471" i="24" s="1"/>
  <c r="M471" i="24"/>
  <c r="Q471" i="24" s="1"/>
  <c r="N475" i="24"/>
  <c r="R475" i="24" s="1"/>
  <c r="T475" i="24" s="1"/>
  <c r="M475" i="24"/>
  <c r="Q475" i="24" s="1"/>
  <c r="N466" i="24"/>
  <c r="R466" i="24" s="1"/>
  <c r="T466" i="24" s="1"/>
  <c r="M466" i="24"/>
  <c r="N474" i="24"/>
  <c r="R474" i="24" s="1"/>
  <c r="T474" i="24" s="1"/>
  <c r="M474" i="24"/>
  <c r="Q474" i="24" s="1"/>
  <c r="N457" i="24"/>
  <c r="R457" i="24" s="1"/>
  <c r="T457" i="24" s="1"/>
  <c r="M457" i="24"/>
  <c r="Q457" i="24" s="1"/>
  <c r="M292" i="24"/>
  <c r="Q292" i="24" s="1"/>
  <c r="N473" i="24"/>
  <c r="R473" i="24" s="1"/>
  <c r="T473" i="24" s="1"/>
  <c r="M473" i="24"/>
  <c r="Q473" i="24" s="1"/>
  <c r="N459" i="24"/>
  <c r="R459" i="24" s="1"/>
  <c r="T459" i="24" s="1"/>
  <c r="M459" i="24"/>
  <c r="N469" i="24"/>
  <c r="R469" i="24" s="1"/>
  <c r="T469" i="24" s="1"/>
  <c r="M469" i="24"/>
  <c r="Q469" i="24" s="1"/>
  <c r="N453" i="24"/>
  <c r="N460" i="24"/>
  <c r="R460" i="24" s="1"/>
  <c r="T460" i="24" s="1"/>
  <c r="M460" i="24"/>
  <c r="Q460" i="24" s="1"/>
  <c r="N461" i="24"/>
  <c r="R461" i="24" s="1"/>
  <c r="T461" i="24" s="1"/>
  <c r="M461" i="24"/>
  <c r="Q461" i="24" s="1"/>
  <c r="N456" i="24"/>
  <c r="R456" i="24" s="1"/>
  <c r="T456" i="24" s="1"/>
  <c r="M456" i="24"/>
  <c r="Q456" i="24" s="1"/>
  <c r="N462" i="24"/>
  <c r="R462" i="24" s="1"/>
  <c r="T462" i="24" s="1"/>
  <c r="M462" i="24"/>
  <c r="Q462" i="24" s="1"/>
  <c r="N454" i="24"/>
  <c r="R454" i="24" s="1"/>
  <c r="T454" i="24" s="1"/>
  <c r="M454" i="24"/>
  <c r="Q454" i="24" s="1"/>
  <c r="N463" i="24"/>
  <c r="R463" i="24" s="1"/>
  <c r="T463" i="24" s="1"/>
  <c r="M463" i="24"/>
  <c r="N455" i="24"/>
  <c r="R455" i="24" s="1"/>
  <c r="T455" i="24" s="1"/>
  <c r="M455" i="24"/>
  <c r="Q455" i="24" s="1"/>
  <c r="N452" i="24"/>
  <c r="R452" i="24" s="1"/>
  <c r="T452" i="24" s="1"/>
  <c r="M452" i="24"/>
  <c r="Q452" i="24" s="1"/>
  <c r="N451" i="24"/>
  <c r="N449" i="24"/>
  <c r="N450" i="24"/>
  <c r="N447" i="24"/>
  <c r="P442" i="24"/>
  <c r="J442" i="24"/>
  <c r="M439" i="24"/>
  <c r="K439" i="24"/>
  <c r="M441" i="24"/>
  <c r="Q441" i="24" s="1"/>
  <c r="M440" i="24"/>
  <c r="Q440" i="24" s="1"/>
  <c r="M408" i="24"/>
  <c r="Q408" i="24" s="1"/>
  <c r="M410" i="24"/>
  <c r="Q410" i="24" s="1"/>
  <c r="M409" i="24"/>
  <c r="Q409" i="24" s="1"/>
  <c r="M438" i="24"/>
  <c r="Q438" i="24" s="1"/>
  <c r="M415" i="24"/>
  <c r="Q415" i="24" s="1"/>
  <c r="M369" i="24"/>
  <c r="Q369" i="24" s="1"/>
  <c r="M437" i="24"/>
  <c r="Q437" i="24" s="1"/>
  <c r="M436" i="24"/>
  <c r="Q436" i="24" s="1"/>
  <c r="M435" i="24"/>
  <c r="Q435" i="24" s="1"/>
  <c r="M434" i="24"/>
  <c r="Q434" i="24" s="1"/>
  <c r="M433" i="24"/>
  <c r="Q433" i="24" s="1"/>
  <c r="M432" i="24"/>
  <c r="Q432" i="24" s="1"/>
  <c r="M431" i="24"/>
  <c r="Q431" i="24" s="1"/>
  <c r="M430" i="24"/>
  <c r="Q430" i="24" s="1"/>
  <c r="M429" i="24"/>
  <c r="Q429" i="24" s="1"/>
  <c r="M428" i="24"/>
  <c r="Q428" i="24" s="1"/>
  <c r="M322" i="24"/>
  <c r="Q322" i="24" s="1"/>
  <c r="M427" i="24"/>
  <c r="Q427" i="24" s="1"/>
  <c r="M426" i="24"/>
  <c r="Q426" i="24" s="1"/>
  <c r="M425" i="24"/>
  <c r="Q425" i="24" s="1"/>
  <c r="M423" i="24"/>
  <c r="Q423" i="24" s="1"/>
  <c r="M422" i="24"/>
  <c r="Q422" i="24" s="1"/>
  <c r="M421" i="24"/>
  <c r="Q421" i="24" s="1"/>
  <c r="M420" i="24"/>
  <c r="Q420" i="24" s="1"/>
  <c r="M419" i="24"/>
  <c r="Q419" i="24" s="1"/>
  <c r="M418" i="24"/>
  <c r="Q418" i="24" s="1"/>
  <c r="M407" i="24"/>
  <c r="Q407" i="24" s="1"/>
  <c r="M312" i="24"/>
  <c r="Q312" i="24" s="1"/>
  <c r="M417" i="24"/>
  <c r="Q417" i="24" s="1"/>
  <c r="M392" i="24"/>
  <c r="Q392" i="24" s="1"/>
  <c r="M164" i="24"/>
  <c r="Q164" i="24" s="1"/>
  <c r="M416" i="24"/>
  <c r="Q416" i="24" s="1"/>
  <c r="M414" i="24"/>
  <c r="Q414" i="24" s="1"/>
  <c r="M251" i="24"/>
  <c r="Q251" i="24" s="1"/>
  <c r="M367" i="24"/>
  <c r="Q367" i="24" s="1"/>
  <c r="M311" i="24"/>
  <c r="Q311" i="24" s="1"/>
  <c r="M413" i="24"/>
  <c r="Q413" i="24" s="1"/>
  <c r="M378" i="24"/>
  <c r="Q378" i="24" s="1"/>
  <c r="M412" i="24"/>
  <c r="Q412" i="24" s="1"/>
  <c r="M411" i="24"/>
  <c r="Q411" i="24" s="1"/>
  <c r="M370" i="24"/>
  <c r="Q370" i="24" s="1"/>
  <c r="M366" i="24"/>
  <c r="Q366" i="24" s="1"/>
  <c r="M365" i="24"/>
  <c r="Q365" i="24" s="1"/>
  <c r="M250" i="24"/>
  <c r="Q250" i="24" s="1"/>
  <c r="M405" i="24"/>
  <c r="Q405" i="24" s="1"/>
  <c r="M372" i="24"/>
  <c r="Q372" i="24" s="1"/>
  <c r="M404" i="24"/>
  <c r="Q404" i="24" s="1"/>
  <c r="M310" i="24"/>
  <c r="Q310" i="24" s="1"/>
  <c r="M313" i="24"/>
  <c r="Q313" i="24" s="1"/>
  <c r="M403" i="24"/>
  <c r="Q403" i="24" s="1"/>
  <c r="M309" i="24"/>
  <c r="Q309" i="24" s="1"/>
  <c r="M364" i="24"/>
  <c r="Q364" i="24" s="1"/>
  <c r="M402" i="24"/>
  <c r="Q402" i="24" s="1"/>
  <c r="M227" i="24"/>
  <c r="Q227" i="24" s="1"/>
  <c r="M401" i="24"/>
  <c r="Q401" i="24" s="1"/>
  <c r="M363" i="24"/>
  <c r="Q363" i="24" s="1"/>
  <c r="M400" i="24"/>
  <c r="Q400" i="24" s="1"/>
  <c r="M399" i="24"/>
  <c r="Q399" i="24" s="1"/>
  <c r="M308" i="24"/>
  <c r="Q308" i="24" s="1"/>
  <c r="M398" i="24"/>
  <c r="Q398" i="24" s="1"/>
  <c r="M362" i="24"/>
  <c r="Q362" i="24" s="1"/>
  <c r="M397" i="24"/>
  <c r="Q397" i="24" s="1"/>
  <c r="M361" i="24"/>
  <c r="Q361" i="24" s="1"/>
  <c r="M360" i="24"/>
  <c r="Q360" i="24" s="1"/>
  <c r="M359" i="24"/>
  <c r="Q359" i="24" s="1"/>
  <c r="M396" i="24"/>
  <c r="Q396" i="24" s="1"/>
  <c r="M226" i="24"/>
  <c r="Q226" i="24" s="1"/>
  <c r="M395" i="24"/>
  <c r="Q395" i="24" s="1"/>
  <c r="M358" i="24"/>
  <c r="Q358" i="24" s="1"/>
  <c r="M163" i="24"/>
  <c r="Q163" i="24" s="1"/>
  <c r="M394" i="24"/>
  <c r="Q394" i="24" s="1"/>
  <c r="M393" i="24"/>
  <c r="Q393" i="24" s="1"/>
  <c r="M391" i="24"/>
  <c r="Q391" i="24" s="1"/>
  <c r="M390" i="24"/>
  <c r="Q390" i="24" s="1"/>
  <c r="M389" i="24"/>
  <c r="Q389" i="24" s="1"/>
  <c r="M307" i="24"/>
  <c r="Q307" i="24" s="1"/>
  <c r="M245" i="24"/>
  <c r="Q245" i="24" s="1"/>
  <c r="M388" i="24"/>
  <c r="Q388" i="24" s="1"/>
  <c r="M387" i="24"/>
  <c r="Q387" i="24" s="1"/>
  <c r="M386" i="24"/>
  <c r="Q386" i="24" s="1"/>
  <c r="M385" i="24"/>
  <c r="Q385" i="24" s="1"/>
  <c r="M384" i="24"/>
  <c r="Q384" i="24" s="1"/>
  <c r="M383" i="24"/>
  <c r="Q383" i="24" s="1"/>
  <c r="M306" i="24"/>
  <c r="Q306" i="24" s="1"/>
  <c r="M382" i="24"/>
  <c r="Q382" i="24" s="1"/>
  <c r="M225" i="24"/>
  <c r="Q225" i="24" s="1"/>
  <c r="M381" i="24"/>
  <c r="Q381" i="24" s="1"/>
  <c r="M224" i="24"/>
  <c r="Q224" i="24" s="1"/>
  <c r="M244" i="24"/>
  <c r="Q244" i="24" s="1"/>
  <c r="M243" i="24"/>
  <c r="Q243" i="24" s="1"/>
  <c r="M229" i="24"/>
  <c r="Q229" i="24" s="1"/>
  <c r="M380" i="24"/>
  <c r="Q380" i="24" s="1"/>
  <c r="M379" i="24"/>
  <c r="Q379" i="24" s="1"/>
  <c r="M357" i="24"/>
  <c r="Q357" i="24" s="1"/>
  <c r="M223" i="24"/>
  <c r="Q223" i="24" s="1"/>
  <c r="M242" i="24"/>
  <c r="Q242" i="24" s="1"/>
  <c r="M305" i="24"/>
  <c r="Q305" i="24" s="1"/>
  <c r="M377" i="24"/>
  <c r="Q377" i="24" s="1"/>
  <c r="M374" i="24"/>
  <c r="Q374" i="24" s="1"/>
  <c r="M373" i="24"/>
  <c r="Q373" i="24" s="1"/>
  <c r="N511" i="24"/>
  <c r="M511" i="24"/>
  <c r="M222" i="24"/>
  <c r="Q222" i="24" s="1"/>
  <c r="M304" i="24"/>
  <c r="Q304" i="24" s="1"/>
  <c r="M371" i="24"/>
  <c r="Q371" i="24" s="1"/>
  <c r="M303" i="24"/>
  <c r="Q303" i="24" s="1"/>
  <c r="M221" i="24"/>
  <c r="Q221" i="24" s="1"/>
  <c r="M302" i="24"/>
  <c r="Q302" i="24" s="1"/>
  <c r="M356" i="24"/>
  <c r="Q356" i="24" s="1"/>
  <c r="M354" i="24"/>
  <c r="Q354" i="24" s="1"/>
  <c r="M353" i="24"/>
  <c r="Q353" i="24" s="1"/>
  <c r="M352" i="24"/>
  <c r="Q352" i="24" s="1"/>
  <c r="M351" i="24"/>
  <c r="Q351" i="24" s="1"/>
  <c r="M350" i="24"/>
  <c r="Q350" i="24" s="1"/>
  <c r="M349" i="24"/>
  <c r="Q349" i="24" s="1"/>
  <c r="M348" i="24"/>
  <c r="Q348" i="24" s="1"/>
  <c r="M347" i="24"/>
  <c r="Q347" i="24" s="1"/>
  <c r="M346" i="24"/>
  <c r="Q346" i="24" s="1"/>
  <c r="M301" i="24"/>
  <c r="Q301" i="24" s="1"/>
  <c r="M345" i="24"/>
  <c r="Q345" i="24" s="1"/>
  <c r="M343" i="24"/>
  <c r="Q343" i="24" s="1"/>
  <c r="M342" i="24"/>
  <c r="Q342" i="24" s="1"/>
  <c r="M300" i="24"/>
  <c r="Q300" i="24" s="1"/>
  <c r="M241" i="24"/>
  <c r="Q241" i="24" s="1"/>
  <c r="M341" i="24"/>
  <c r="Q341" i="24" s="1"/>
  <c r="M240" i="24"/>
  <c r="Q240" i="24" s="1"/>
  <c r="M297" i="24"/>
  <c r="Q297" i="24" s="1"/>
  <c r="M340" i="24"/>
  <c r="Q340" i="24" s="1"/>
  <c r="M339" i="24"/>
  <c r="Q339" i="24" s="1"/>
  <c r="M296" i="24"/>
  <c r="Q296" i="24" s="1"/>
  <c r="M220" i="24"/>
  <c r="Q220" i="24" s="1"/>
  <c r="M338" i="24"/>
  <c r="Q338" i="24" s="1"/>
  <c r="M337" i="24"/>
  <c r="Q337" i="24" s="1"/>
  <c r="M336" i="24"/>
  <c r="Q336" i="24" s="1"/>
  <c r="M334" i="24"/>
  <c r="Q334" i="24" s="1"/>
  <c r="M295" i="24"/>
  <c r="Q295" i="24" s="1"/>
  <c r="M294" i="24"/>
  <c r="Q294" i="24" s="1"/>
  <c r="M333" i="24"/>
  <c r="Q333" i="24" s="1"/>
  <c r="M219" i="24"/>
  <c r="Q219" i="24" s="1"/>
  <c r="M332" i="24"/>
  <c r="Q332" i="24" s="1"/>
  <c r="M331" i="24"/>
  <c r="Q331" i="24" s="1"/>
  <c r="M330" i="24"/>
  <c r="Q330" i="24" s="1"/>
  <c r="M329" i="24"/>
  <c r="Q329" i="24" s="1"/>
  <c r="M328" i="24"/>
  <c r="Q328" i="24" s="1"/>
  <c r="M327" i="24"/>
  <c r="Q327" i="24" s="1"/>
  <c r="M326" i="24"/>
  <c r="Q326" i="24" s="1"/>
  <c r="M167" i="24"/>
  <c r="Q167" i="24" s="1"/>
  <c r="M239" i="24"/>
  <c r="Q239" i="24" s="1"/>
  <c r="M325" i="24"/>
  <c r="Q325" i="24" s="1"/>
  <c r="M324" i="24"/>
  <c r="Q324" i="24" s="1"/>
  <c r="M323" i="24"/>
  <c r="Q323" i="24" s="1"/>
  <c r="M293" i="24"/>
  <c r="Q293" i="24" s="1"/>
  <c r="M238" i="24"/>
  <c r="Q238" i="24" s="1"/>
  <c r="M218" i="24"/>
  <c r="Q218" i="24" s="1"/>
  <c r="M217" i="24"/>
  <c r="Q217" i="24" s="1"/>
  <c r="M291" i="24"/>
  <c r="Q291" i="24" s="1"/>
  <c r="M321" i="24"/>
  <c r="Q321" i="24" s="1"/>
  <c r="M320" i="24"/>
  <c r="Q320" i="24" s="1"/>
  <c r="M162" i="24"/>
  <c r="Q162" i="24" s="1"/>
  <c r="M249" i="24"/>
  <c r="Q249" i="24" s="1"/>
  <c r="M253" i="24"/>
  <c r="Q253" i="24" s="1"/>
  <c r="M290" i="24"/>
  <c r="Q290" i="24" s="1"/>
  <c r="M248" i="24"/>
  <c r="Q248" i="24" s="1"/>
  <c r="M237" i="24"/>
  <c r="Q237" i="24" s="1"/>
  <c r="M236" i="24"/>
  <c r="Q236" i="24" s="1"/>
  <c r="M216" i="24"/>
  <c r="Q216" i="24" s="1"/>
  <c r="M215" i="24"/>
  <c r="Q215" i="24" s="1"/>
  <c r="M214" i="24"/>
  <c r="Q214" i="24" s="1"/>
  <c r="M212" i="24"/>
  <c r="Q212" i="24" s="1"/>
  <c r="M161" i="24"/>
  <c r="Q161" i="24" s="1"/>
  <c r="M160" i="24"/>
  <c r="Q160" i="24" s="1"/>
  <c r="M159" i="24"/>
  <c r="Q159" i="24" s="1"/>
  <c r="M247" i="24"/>
  <c r="Q247" i="24" s="1"/>
  <c r="M319" i="24"/>
  <c r="Q319" i="24" s="1"/>
  <c r="M318" i="24"/>
  <c r="Q318" i="24" s="1"/>
  <c r="M211" i="24"/>
  <c r="Q211" i="24" s="1"/>
  <c r="M317" i="24"/>
  <c r="Q317" i="24" s="1"/>
  <c r="M246" i="24"/>
  <c r="Q246" i="24" s="1"/>
  <c r="M289" i="24"/>
  <c r="Q289" i="24" s="1"/>
  <c r="M316" i="24"/>
  <c r="Q316" i="24" s="1"/>
  <c r="M210" i="24"/>
  <c r="Q210" i="24" s="1"/>
  <c r="M315" i="24"/>
  <c r="Q315" i="24" s="1"/>
  <c r="M314" i="24"/>
  <c r="Q314" i="24" s="1"/>
  <c r="M288" i="24"/>
  <c r="Q288" i="24" s="1"/>
  <c r="M287" i="24"/>
  <c r="Q287" i="24" s="1"/>
  <c r="M286" i="24"/>
  <c r="Q286" i="24" s="1"/>
  <c r="M285" i="24"/>
  <c r="Q285" i="24" s="1"/>
  <c r="M284" i="24"/>
  <c r="Q284" i="24" s="1"/>
  <c r="M283" i="24"/>
  <c r="Q283" i="24" s="1"/>
  <c r="M282" i="24"/>
  <c r="Q282" i="24" s="1"/>
  <c r="M281" i="24"/>
  <c r="Q281" i="24" s="1"/>
  <c r="M280" i="24"/>
  <c r="Q280" i="24" s="1"/>
  <c r="M209" i="24"/>
  <c r="Q209" i="24" s="1"/>
  <c r="M279" i="24"/>
  <c r="Q279" i="24" s="1"/>
  <c r="M278" i="24"/>
  <c r="Q278" i="24" s="1"/>
  <c r="M277" i="24"/>
  <c r="Q277" i="24" s="1"/>
  <c r="M158" i="24"/>
  <c r="Q158" i="24" s="1"/>
  <c r="M228" i="24"/>
  <c r="Q228" i="24" s="1"/>
  <c r="M171" i="24"/>
  <c r="Q171" i="24" s="1"/>
  <c r="M208" i="24"/>
  <c r="Q208" i="24" s="1"/>
  <c r="M276" i="24"/>
  <c r="Q276" i="24" s="1"/>
  <c r="M275" i="24"/>
  <c r="Q275" i="24" s="1"/>
  <c r="M274" i="24"/>
  <c r="Q274" i="24" s="1"/>
  <c r="M273" i="24"/>
  <c r="Q273" i="24" s="1"/>
  <c r="M272" i="24"/>
  <c r="Q272" i="24" s="1"/>
  <c r="M207" i="24"/>
  <c r="Q207" i="24" s="1"/>
  <c r="M235" i="24"/>
  <c r="Q235" i="24" s="1"/>
  <c r="M271" i="24"/>
  <c r="Q271" i="24" s="1"/>
  <c r="M157" i="24"/>
  <c r="Q157" i="24" s="1"/>
  <c r="M270" i="24"/>
  <c r="Q270" i="24" s="1"/>
  <c r="M269" i="24"/>
  <c r="Q269" i="24" s="1"/>
  <c r="M268" i="24"/>
  <c r="Q268" i="24" s="1"/>
  <c r="M267" i="24"/>
  <c r="Q267" i="24" s="1"/>
  <c r="M206" i="24"/>
  <c r="Q206" i="24" s="1"/>
  <c r="M266" i="24"/>
  <c r="Q266" i="24" s="1"/>
  <c r="M265" i="24"/>
  <c r="Q265" i="24" s="1"/>
  <c r="M205" i="24"/>
  <c r="Q205" i="24" s="1"/>
  <c r="M204" i="24"/>
  <c r="Q204" i="24" s="1"/>
  <c r="M264" i="24"/>
  <c r="Q264" i="24" s="1"/>
  <c r="M203" i="24"/>
  <c r="Q203" i="24" s="1"/>
  <c r="M234" i="24"/>
  <c r="Q234" i="24" s="1"/>
  <c r="M263" i="24"/>
  <c r="Q263" i="24" s="1"/>
  <c r="M156" i="24"/>
  <c r="Q156" i="24" s="1"/>
  <c r="M202" i="24"/>
  <c r="Q202" i="24" s="1"/>
  <c r="M155" i="24"/>
  <c r="Q155" i="24" s="1"/>
  <c r="M201" i="24"/>
  <c r="Q201" i="24" s="1"/>
  <c r="M262" i="24"/>
  <c r="Q262" i="24" s="1"/>
  <c r="M261" i="24"/>
  <c r="Q261" i="24" s="1"/>
  <c r="M200" i="24"/>
  <c r="Q200" i="24" s="1"/>
  <c r="M154" i="24"/>
  <c r="Q154" i="24" s="1"/>
  <c r="M260" i="24"/>
  <c r="Q260" i="24" s="1"/>
  <c r="M170" i="24"/>
  <c r="Q170" i="24" s="1"/>
  <c r="M256" i="24"/>
  <c r="Q256" i="24" s="1"/>
  <c r="M199" i="24"/>
  <c r="Q199" i="24" s="1"/>
  <c r="M198" i="24"/>
  <c r="Q198" i="24" s="1"/>
  <c r="M255" i="24"/>
  <c r="Q255" i="24" s="1"/>
  <c r="M197" i="24"/>
  <c r="Q197" i="24" s="1"/>
  <c r="M254" i="24"/>
  <c r="Q254" i="24" s="1"/>
  <c r="M153" i="24"/>
  <c r="Q153" i="24" s="1"/>
  <c r="M196" i="24"/>
  <c r="Q196" i="24" s="1"/>
  <c r="M233" i="24"/>
  <c r="Q233" i="24" s="1"/>
  <c r="M195" i="24"/>
  <c r="Q195" i="24" s="1"/>
  <c r="M252" i="24"/>
  <c r="Q252" i="24" s="1"/>
  <c r="M152" i="24"/>
  <c r="Q152" i="24" s="1"/>
  <c r="M151" i="24"/>
  <c r="Q151" i="24" s="1"/>
  <c r="M232" i="24"/>
  <c r="Q232" i="24" s="1"/>
  <c r="M231" i="24"/>
  <c r="Q231" i="24" s="1"/>
  <c r="M194" i="24"/>
  <c r="Q194" i="24" s="1"/>
  <c r="M193" i="24"/>
  <c r="Q193" i="24" s="1"/>
  <c r="M166" i="24"/>
  <c r="Q166" i="24" s="1"/>
  <c r="M230" i="24"/>
  <c r="Q230" i="24" s="1"/>
  <c r="M192" i="24"/>
  <c r="Q192" i="24" s="1"/>
  <c r="M150" i="24"/>
  <c r="Q150" i="24" s="1"/>
  <c r="M169" i="24"/>
  <c r="Q169" i="24" s="1"/>
  <c r="M149" i="24"/>
  <c r="Q149" i="24" s="1"/>
  <c r="M191" i="24"/>
  <c r="Q191" i="24" s="1"/>
  <c r="M190" i="24"/>
  <c r="Q190" i="24" s="1"/>
  <c r="M118" i="24"/>
  <c r="Q118" i="24" s="1"/>
  <c r="M189" i="24"/>
  <c r="Q189" i="24" s="1"/>
  <c r="M148" i="24"/>
  <c r="Q148" i="24" s="1"/>
  <c r="M188" i="24"/>
  <c r="Q188" i="24" s="1"/>
  <c r="M187" i="24"/>
  <c r="Q187" i="24" s="1"/>
  <c r="M186" i="24"/>
  <c r="Q186" i="24" s="1"/>
  <c r="M168" i="24"/>
  <c r="Q168" i="24" s="1"/>
  <c r="M185" i="24"/>
  <c r="Q185" i="24" s="1"/>
  <c r="M184" i="24"/>
  <c r="Q184" i="24" s="1"/>
  <c r="M147" i="24"/>
  <c r="Q147" i="24" s="1"/>
  <c r="M183" i="24"/>
  <c r="Q183" i="24" s="1"/>
  <c r="M146" i="24"/>
  <c r="Q146" i="24" s="1"/>
  <c r="M178" i="24"/>
  <c r="Q178" i="24" s="1"/>
  <c r="M177" i="24"/>
  <c r="Q177" i="24" s="1"/>
  <c r="M176" i="24"/>
  <c r="Q176" i="24" s="1"/>
  <c r="M165" i="24"/>
  <c r="Q165" i="24" s="1"/>
  <c r="M145" i="24"/>
  <c r="Q145" i="24" s="1"/>
  <c r="M144" i="24"/>
  <c r="Q144" i="24" s="1"/>
  <c r="M143" i="24"/>
  <c r="Q143" i="24" s="1"/>
  <c r="M142" i="24"/>
  <c r="Q142" i="24" s="1"/>
  <c r="M175" i="24"/>
  <c r="Q175" i="24" s="1"/>
  <c r="M109" i="24"/>
  <c r="Q109" i="24" s="1"/>
  <c r="M174" i="24"/>
  <c r="Q174" i="24" s="1"/>
  <c r="M173" i="24"/>
  <c r="Q173" i="24" s="1"/>
  <c r="M108" i="24"/>
  <c r="Q108" i="24" s="1"/>
  <c r="M172" i="24"/>
  <c r="Q172" i="24" s="1"/>
  <c r="M141" i="24"/>
  <c r="Q141" i="24" s="1"/>
  <c r="M140" i="24"/>
  <c r="Q140" i="24" s="1"/>
  <c r="M139" i="24"/>
  <c r="Q139" i="24" s="1"/>
  <c r="M138" i="24"/>
  <c r="Q138" i="24" s="1"/>
  <c r="M137" i="24"/>
  <c r="Q137" i="24" s="1"/>
  <c r="M136" i="24"/>
  <c r="Q136" i="24" s="1"/>
  <c r="M135" i="24"/>
  <c r="Q135" i="24" s="1"/>
  <c r="M134" i="24"/>
  <c r="Q134" i="24" s="1"/>
  <c r="M96" i="24"/>
  <c r="Q96" i="24" s="1"/>
  <c r="M133" i="24"/>
  <c r="Q133" i="24" s="1"/>
  <c r="M132" i="24"/>
  <c r="Q132" i="24" s="1"/>
  <c r="M95" i="24"/>
  <c r="Q95" i="24" s="1"/>
  <c r="M131" i="24"/>
  <c r="Q131" i="24" s="1"/>
  <c r="M130" i="24"/>
  <c r="Q130" i="24" s="1"/>
  <c r="M129" i="24"/>
  <c r="Q129" i="24" s="1"/>
  <c r="M128" i="24"/>
  <c r="Q128" i="24" s="1"/>
  <c r="M127" i="24"/>
  <c r="Q127" i="24" s="1"/>
  <c r="M126" i="24"/>
  <c r="Q126" i="24" s="1"/>
  <c r="M125" i="24"/>
  <c r="Q125" i="24" s="1"/>
  <c r="M124" i="24"/>
  <c r="Q124" i="24" s="1"/>
  <c r="M123" i="24"/>
  <c r="Q123" i="24" s="1"/>
  <c r="M69" i="24"/>
  <c r="Q69" i="24" s="1"/>
  <c r="M122" i="24"/>
  <c r="Q122" i="24" s="1"/>
  <c r="M94" i="24"/>
  <c r="Q94" i="24" s="1"/>
  <c r="M93" i="24"/>
  <c r="Q93" i="24" s="1"/>
  <c r="M92" i="24"/>
  <c r="Q92" i="24" s="1"/>
  <c r="M117" i="24"/>
  <c r="Q117" i="24" s="1"/>
  <c r="M116" i="24"/>
  <c r="Q116" i="24" s="1"/>
  <c r="M121" i="24"/>
  <c r="Q121" i="24" s="1"/>
  <c r="M120" i="24"/>
  <c r="Q120" i="24" s="1"/>
  <c r="M119" i="24"/>
  <c r="Q119" i="24" s="1"/>
  <c r="M115" i="24"/>
  <c r="Q115" i="24" s="1"/>
  <c r="M114" i="24"/>
  <c r="Q114" i="24" s="1"/>
  <c r="M70" i="24"/>
  <c r="Q70" i="24" s="1"/>
  <c r="M112" i="24"/>
  <c r="Q112" i="24" s="1"/>
  <c r="M91" i="24"/>
  <c r="Q91" i="24" s="1"/>
  <c r="M111" i="24"/>
  <c r="Q111" i="24" s="1"/>
  <c r="M110" i="24"/>
  <c r="Q110" i="24" s="1"/>
  <c r="M90" i="24"/>
  <c r="Q90" i="24" s="1"/>
  <c r="M89" i="24"/>
  <c r="Q89" i="24" s="1"/>
  <c r="M88" i="24"/>
  <c r="Q88" i="24" s="1"/>
  <c r="M68" i="24"/>
  <c r="Q68" i="24" s="1"/>
  <c r="M87" i="24"/>
  <c r="Q87" i="24" s="1"/>
  <c r="M107" i="24"/>
  <c r="Q107" i="24" s="1"/>
  <c r="M106" i="24"/>
  <c r="Q106" i="24" s="1"/>
  <c r="M105" i="24"/>
  <c r="Q105" i="24" s="1"/>
  <c r="M104" i="24"/>
  <c r="Q104" i="24" s="1"/>
  <c r="M103" i="24"/>
  <c r="Q103" i="24" s="1"/>
  <c r="M102" i="24"/>
  <c r="Q102" i="24" s="1"/>
  <c r="M86" i="24"/>
  <c r="Q86" i="24" s="1"/>
  <c r="M101" i="24"/>
  <c r="Q101" i="24" s="1"/>
  <c r="M100" i="24"/>
  <c r="Q100" i="24" s="1"/>
  <c r="M99" i="24"/>
  <c r="Q99" i="24" s="1"/>
  <c r="M98" i="24"/>
  <c r="Q98" i="24" s="1"/>
  <c r="M97" i="24"/>
  <c r="Q97" i="24" s="1"/>
  <c r="M84" i="24"/>
  <c r="Q84" i="24" s="1"/>
  <c r="M83" i="24"/>
  <c r="Q83" i="24" s="1"/>
  <c r="M82" i="24"/>
  <c r="Q82" i="24" s="1"/>
  <c r="M81" i="24"/>
  <c r="Q81" i="24" s="1"/>
  <c r="M80" i="24"/>
  <c r="Q80" i="24" s="1"/>
  <c r="M79" i="24"/>
  <c r="Q79" i="24" s="1"/>
  <c r="M78" i="24"/>
  <c r="Q78" i="24" s="1"/>
  <c r="M77" i="24"/>
  <c r="Q77" i="24" s="1"/>
  <c r="M76" i="24"/>
  <c r="Q76" i="24" s="1"/>
  <c r="M64" i="24"/>
  <c r="Q64" i="24" s="1"/>
  <c r="M75" i="24"/>
  <c r="Q75" i="24" s="1"/>
  <c r="M74" i="24"/>
  <c r="Q74" i="24" s="1"/>
  <c r="M73" i="24"/>
  <c r="Q73" i="24" s="1"/>
  <c r="M72" i="24"/>
  <c r="Q72" i="24" s="1"/>
  <c r="M71" i="24"/>
  <c r="Q71" i="24" s="1"/>
  <c r="M67" i="24"/>
  <c r="Q67" i="24" s="1"/>
  <c r="N492" i="24"/>
  <c r="Q459" i="24" l="1"/>
  <c r="R451" i="24"/>
  <c r="T451" i="24" s="1"/>
  <c r="Q451" i="24"/>
  <c r="R450" i="24"/>
  <c r="T450" i="24" s="1"/>
  <c r="Q450" i="24"/>
  <c r="R449" i="24"/>
  <c r="T449" i="24" s="1"/>
  <c r="Q449" i="24"/>
  <c r="R481" i="24"/>
  <c r="T481" i="24" s="1"/>
  <c r="Q481" i="24"/>
  <c r="Q463" i="24"/>
  <c r="R453" i="24"/>
  <c r="T453" i="24" s="1"/>
  <c r="Q453" i="24"/>
  <c r="Q466" i="24"/>
  <c r="Q465" i="24"/>
  <c r="R439" i="24"/>
  <c r="T439" i="24" s="1"/>
  <c r="Q439" i="24"/>
  <c r="Q447" i="24"/>
  <c r="M522" i="24"/>
  <c r="N522" i="24"/>
  <c r="O522" i="24"/>
  <c r="L522" i="24"/>
  <c r="K522" i="24"/>
  <c r="L488" i="24"/>
  <c r="M488" i="24"/>
  <c r="P538" i="24"/>
  <c r="S235" i="24"/>
  <c r="S256" i="24"/>
  <c r="S231" i="24"/>
  <c r="S364" i="24"/>
  <c r="S107" i="24"/>
  <c r="S124" i="24"/>
  <c r="S140" i="24"/>
  <c r="S347" i="24"/>
  <c r="S32" i="24"/>
  <c r="S40" i="24"/>
  <c r="S53" i="24"/>
  <c r="S79" i="24"/>
  <c r="S90" i="24"/>
  <c r="O488" i="24"/>
  <c r="S311" i="24"/>
  <c r="H538" i="24"/>
  <c r="S398" i="24"/>
  <c r="R12" i="24"/>
  <c r="S186" i="24"/>
  <c r="R492" i="24"/>
  <c r="S98" i="24"/>
  <c r="S155" i="24"/>
  <c r="S73" i="24"/>
  <c r="S112" i="24"/>
  <c r="S221" i="24"/>
  <c r="S104" i="24"/>
  <c r="S199" i="24"/>
  <c r="S270" i="24"/>
  <c r="S248" i="24"/>
  <c r="S511" i="24"/>
  <c r="S13" i="24"/>
  <c r="S142" i="24"/>
  <c r="S147" i="24"/>
  <c r="S192" i="24"/>
  <c r="S242" i="24"/>
  <c r="S310" i="24"/>
  <c r="S217" i="24"/>
  <c r="S48" i="24"/>
  <c r="S97" i="24"/>
  <c r="S193" i="24"/>
  <c r="S307" i="24"/>
  <c r="S135" i="24"/>
  <c r="S388" i="24"/>
  <c r="S366" i="24"/>
  <c r="S241" i="24"/>
  <c r="S469" i="24"/>
  <c r="S156" i="24"/>
  <c r="S351" i="24"/>
  <c r="S44" i="24"/>
  <c r="S49" i="24"/>
  <c r="S72" i="24"/>
  <c r="S101" i="24"/>
  <c r="S128" i="24"/>
  <c r="S306" i="24"/>
  <c r="S439" i="24"/>
  <c r="S534" i="24"/>
  <c r="S393" i="24"/>
  <c r="S251" i="24"/>
  <c r="S87" i="24"/>
  <c r="S166" i="24"/>
  <c r="S252" i="24"/>
  <c r="S161" i="24"/>
  <c r="S162" i="24"/>
  <c r="S510" i="24"/>
  <c r="S455" i="24"/>
  <c r="S66" i="24"/>
  <c r="S78" i="24"/>
  <c r="S224" i="24"/>
  <c r="S461" i="24"/>
  <c r="S457" i="24"/>
  <c r="S50" i="24"/>
  <c r="S62" i="24"/>
  <c r="S233" i="24"/>
  <c r="S207" i="24"/>
  <c r="S243" i="24"/>
  <c r="S360" i="24"/>
  <c r="S45" i="24"/>
  <c r="S65" i="24"/>
  <c r="S14" i="24"/>
  <c r="S42" i="24"/>
  <c r="S61" i="24"/>
  <c r="S94" i="24"/>
  <c r="S176" i="24"/>
  <c r="S150" i="24"/>
  <c r="S254" i="24"/>
  <c r="S200" i="24"/>
  <c r="S157" i="24"/>
  <c r="S287" i="24"/>
  <c r="S167" i="24"/>
  <c r="S500" i="24"/>
  <c r="S515" i="24"/>
  <c r="S263" i="24"/>
  <c r="Q503" i="24"/>
  <c r="S17" i="24"/>
  <c r="S52" i="24"/>
  <c r="S59" i="24"/>
  <c r="S67" i="24"/>
  <c r="S95" i="24"/>
  <c r="S173" i="24"/>
  <c r="S149" i="24"/>
  <c r="S246" i="24"/>
  <c r="S386" i="24"/>
  <c r="S440" i="24"/>
  <c r="S456" i="24"/>
  <c r="Q493" i="24"/>
  <c r="S115" i="24"/>
  <c r="S279" i="24"/>
  <c r="S280" i="24"/>
  <c r="S432" i="24"/>
  <c r="S43" i="24"/>
  <c r="S143" i="24"/>
  <c r="S168" i="24"/>
  <c r="S154" i="24"/>
  <c r="S201" i="24"/>
  <c r="S238" i="24"/>
  <c r="S337" i="24"/>
  <c r="S430" i="24"/>
  <c r="S514" i="24"/>
  <c r="S531" i="24"/>
  <c r="S35" i="24"/>
  <c r="S82" i="24"/>
  <c r="S146" i="24"/>
  <c r="S183" i="24"/>
  <c r="S189" i="24"/>
  <c r="S197" i="24"/>
  <c r="V448" i="24"/>
  <c r="S505" i="24"/>
  <c r="O535" i="24"/>
  <c r="S532" i="24"/>
  <c r="S71" i="24"/>
  <c r="S99" i="24"/>
  <c r="S91" i="24"/>
  <c r="S169" i="24"/>
  <c r="S277" i="24"/>
  <c r="S342" i="24"/>
  <c r="S396" i="24"/>
  <c r="S227" i="24"/>
  <c r="S509" i="24"/>
  <c r="S56" i="24"/>
  <c r="S28" i="24"/>
  <c r="S64" i="24"/>
  <c r="S89" i="24"/>
  <c r="S133" i="24"/>
  <c r="S208" i="24"/>
  <c r="S286" i="24"/>
  <c r="S392" i="24"/>
  <c r="S369" i="24"/>
  <c r="S479" i="24"/>
  <c r="S21" i="24"/>
  <c r="S68" i="24"/>
  <c r="S165" i="24"/>
  <c r="S178" i="24"/>
  <c r="S230" i="24"/>
  <c r="S275" i="24"/>
  <c r="S278" i="24"/>
  <c r="S159" i="24"/>
  <c r="S212" i="24"/>
  <c r="S411" i="24"/>
  <c r="S425" i="24"/>
  <c r="S447" i="24"/>
  <c r="S466" i="24"/>
  <c r="S468" i="24"/>
  <c r="L535" i="24"/>
  <c r="S25" i="24"/>
  <c r="S77" i="24"/>
  <c r="S204" i="24"/>
  <c r="S267" i="24"/>
  <c r="S211" i="24"/>
  <c r="S329" i="24"/>
  <c r="S413" i="24"/>
  <c r="S436" i="24"/>
  <c r="S470" i="24"/>
  <c r="S506" i="24"/>
  <c r="Q515" i="24"/>
  <c r="M535" i="24"/>
  <c r="S528" i="24"/>
  <c r="S16" i="24"/>
  <c r="S19" i="24"/>
  <c r="S27" i="24"/>
  <c r="S29" i="24"/>
  <c r="S38" i="24"/>
  <c r="S46" i="24"/>
  <c r="S110" i="24"/>
  <c r="S119" i="24"/>
  <c r="S172" i="24"/>
  <c r="S145" i="24"/>
  <c r="S191" i="24"/>
  <c r="S205" i="24"/>
  <c r="S273" i="24"/>
  <c r="S158" i="24"/>
  <c r="S289" i="24"/>
  <c r="S319" i="24"/>
  <c r="S31" i="24"/>
  <c r="S294" i="24"/>
  <c r="S24" i="24"/>
  <c r="S152" i="24"/>
  <c r="S262" i="24"/>
  <c r="S12" i="24"/>
  <c r="S54" i="24"/>
  <c r="S60" i="24"/>
  <c r="S136" i="24"/>
  <c r="S148" i="24"/>
  <c r="S194" i="24"/>
  <c r="S253" i="24"/>
  <c r="S20" i="24"/>
  <c r="S260" i="24"/>
  <c r="Q492" i="24"/>
  <c r="S216" i="24"/>
  <c r="S340" i="24"/>
  <c r="S15" i="24"/>
  <c r="S198" i="24"/>
  <c r="S236" i="24"/>
  <c r="S103" i="24"/>
  <c r="S131" i="24"/>
  <c r="S100" i="24"/>
  <c r="S116" i="24"/>
  <c r="S249" i="24"/>
  <c r="S153" i="24"/>
  <c r="S80" i="24"/>
  <c r="S88" i="24"/>
  <c r="S127" i="24"/>
  <c r="S141" i="24"/>
  <c r="S195" i="24"/>
  <c r="S196" i="24"/>
  <c r="S255" i="24"/>
  <c r="S170" i="24"/>
  <c r="S272" i="24"/>
  <c r="S281" i="24"/>
  <c r="S160" i="24"/>
  <c r="S250" i="24"/>
  <c r="S312" i="24"/>
  <c r="S431" i="24"/>
  <c r="S437" i="24"/>
  <c r="M482" i="24"/>
  <c r="S462" i="24"/>
  <c r="S529" i="24"/>
  <c r="Q487" i="24"/>
  <c r="S495" i="24"/>
  <c r="Q496" i="24"/>
  <c r="S503" i="24"/>
  <c r="S504" i="24"/>
  <c r="S517" i="24"/>
  <c r="S368" i="24"/>
  <c r="N535" i="24"/>
  <c r="S30" i="24"/>
  <c r="S39" i="24"/>
  <c r="S75" i="24"/>
  <c r="S108" i="24"/>
  <c r="S175" i="24"/>
  <c r="S185" i="24"/>
  <c r="S218" i="24"/>
  <c r="S353" i="24"/>
  <c r="S380" i="24"/>
  <c r="S395" i="24"/>
  <c r="S363" i="24"/>
  <c r="S403" i="24"/>
  <c r="S416" i="24"/>
  <c r="S429" i="24"/>
  <c r="S410" i="24"/>
  <c r="S463" i="24"/>
  <c r="S464" i="24"/>
  <c r="S496" i="24"/>
  <c r="Q513" i="24"/>
  <c r="S508" i="24"/>
  <c r="S57" i="24"/>
  <c r="S63" i="24"/>
  <c r="S117" i="24"/>
  <c r="S123" i="24"/>
  <c r="S268" i="24"/>
  <c r="S301" i="24"/>
  <c r="S356" i="24"/>
  <c r="S373" i="24"/>
  <c r="S377" i="24"/>
  <c r="S357" i="24"/>
  <c r="S225" i="24"/>
  <c r="S390" i="24"/>
  <c r="S397" i="24"/>
  <c r="S438" i="24"/>
  <c r="S465" i="24"/>
  <c r="Q497" i="24"/>
  <c r="S513" i="24"/>
  <c r="Q514" i="24"/>
  <c r="S518" i="24"/>
  <c r="S47" i="24"/>
  <c r="S51" i="24"/>
  <c r="S144" i="24"/>
  <c r="S284" i="24"/>
  <c r="S316" i="24"/>
  <c r="S215" i="24"/>
  <c r="S419" i="24"/>
  <c r="S426" i="24"/>
  <c r="S475" i="24"/>
  <c r="S477" i="24"/>
  <c r="S497" i="24"/>
  <c r="S527" i="24"/>
  <c r="S34" i="24"/>
  <c r="S121" i="24"/>
  <c r="S93" i="24"/>
  <c r="S139" i="24"/>
  <c r="S206" i="24"/>
  <c r="S282" i="24"/>
  <c r="S315" i="24"/>
  <c r="S237" i="24"/>
  <c r="S240" i="24"/>
  <c r="S371" i="24"/>
  <c r="S222" i="24"/>
  <c r="S420" i="24"/>
  <c r="S458" i="24"/>
  <c r="S507" i="24"/>
  <c r="S367" i="24"/>
  <c r="S471" i="24"/>
  <c r="S494" i="24"/>
  <c r="Q512" i="24"/>
  <c r="Q519" i="24"/>
  <c r="S187" i="24"/>
  <c r="S214" i="24"/>
  <c r="S325" i="24"/>
  <c r="S327" i="24"/>
  <c r="S219" i="24"/>
  <c r="S404" i="24"/>
  <c r="S417" i="24"/>
  <c r="S512" i="24"/>
  <c r="S519" i="24"/>
  <c r="S521" i="24"/>
  <c r="S266" i="24"/>
  <c r="S269" i="24"/>
  <c r="S331" i="24"/>
  <c r="S350" i="24"/>
  <c r="S352" i="24"/>
  <c r="S383" i="24"/>
  <c r="S394" i="24"/>
  <c r="S308" i="24"/>
  <c r="S427" i="24"/>
  <c r="J538" i="24"/>
  <c r="S292" i="24"/>
  <c r="Q486" i="24"/>
  <c r="S502" i="24"/>
  <c r="S86" i="24"/>
  <c r="S120" i="24"/>
  <c r="S234" i="24"/>
  <c r="S264" i="24"/>
  <c r="S321" i="24"/>
  <c r="S305" i="24"/>
  <c r="S418" i="24"/>
  <c r="S459" i="24"/>
  <c r="S480" i="24"/>
  <c r="Q500" i="24"/>
  <c r="S501" i="24"/>
  <c r="K535" i="24"/>
  <c r="S530" i="24"/>
  <c r="S453" i="24"/>
  <c r="S339" i="24"/>
  <c r="S22" i="24"/>
  <c r="S23" i="24"/>
  <c r="S26" i="24"/>
  <c r="S69" i="24"/>
  <c r="S125" i="24"/>
  <c r="S130" i="24"/>
  <c r="S132" i="24"/>
  <c r="S134" i="24"/>
  <c r="S137" i="24"/>
  <c r="S109" i="24"/>
  <c r="S232" i="24"/>
  <c r="S492" i="24"/>
  <c r="S188" i="24"/>
  <c r="K442" i="24"/>
  <c r="S41" i="24"/>
  <c r="S58" i="24"/>
  <c r="S76" i="24"/>
  <c r="S84" i="24"/>
  <c r="S106" i="24"/>
  <c r="S114" i="24"/>
  <c r="S190" i="24"/>
  <c r="M442" i="24"/>
  <c r="N442" i="24"/>
  <c r="S55" i="24"/>
  <c r="S74" i="24"/>
  <c r="S151" i="24"/>
  <c r="O442" i="24"/>
  <c r="S18" i="24"/>
  <c r="S33" i="24"/>
  <c r="S81" i="24"/>
  <c r="S102" i="24"/>
  <c r="S111" i="24"/>
  <c r="S92" i="24"/>
  <c r="S122" i="24"/>
  <c r="S126" i="24"/>
  <c r="S129" i="24"/>
  <c r="S96" i="24"/>
  <c r="S138" i="24"/>
  <c r="S177" i="24"/>
  <c r="S184" i="24"/>
  <c r="S83" i="24"/>
  <c r="S105" i="24"/>
  <c r="S70" i="24"/>
  <c r="S174" i="24"/>
  <c r="S118" i="24"/>
  <c r="S274" i="24"/>
  <c r="S304" i="24"/>
  <c r="S223" i="24"/>
  <c r="S384" i="24"/>
  <c r="S163" i="24"/>
  <c r="S399" i="24"/>
  <c r="S372" i="24"/>
  <c r="N482" i="24"/>
  <c r="S317" i="24"/>
  <c r="S295" i="24"/>
  <c r="S345" i="24"/>
  <c r="S164" i="24"/>
  <c r="O482" i="24"/>
  <c r="L442" i="24"/>
  <c r="S265" i="24"/>
  <c r="S314" i="24"/>
  <c r="S293" i="24"/>
  <c r="S336" i="24"/>
  <c r="S297" i="24"/>
  <c r="S349" i="24"/>
  <c r="S378" i="24"/>
  <c r="S422" i="24"/>
  <c r="S435" i="24"/>
  <c r="S276" i="24"/>
  <c r="S228" i="24"/>
  <c r="S324" i="24"/>
  <c r="S330" i="24"/>
  <c r="S296" i="24"/>
  <c r="S229" i="24"/>
  <c r="S365" i="24"/>
  <c r="S408" i="24"/>
  <c r="S320" i="24"/>
  <c r="S387" i="24"/>
  <c r="S226" i="24"/>
  <c r="S401" i="24"/>
  <c r="S203" i="24"/>
  <c r="S346" i="24"/>
  <c r="S428" i="24"/>
  <c r="S441" i="24"/>
  <c r="S209" i="24"/>
  <c r="S285" i="24"/>
  <c r="S288" i="24"/>
  <c r="S210" i="24"/>
  <c r="S338" i="24"/>
  <c r="S343" i="24"/>
  <c r="S302" i="24"/>
  <c r="S202" i="24"/>
  <c r="S239" i="24"/>
  <c r="S334" i="24"/>
  <c r="S300" i="24"/>
  <c r="Q511" i="24"/>
  <c r="S370" i="24"/>
  <c r="S454" i="24"/>
  <c r="S261" i="24"/>
  <c r="S271" i="24"/>
  <c r="S247" i="24"/>
  <c r="S290" i="24"/>
  <c r="S323" i="24"/>
  <c r="S333" i="24"/>
  <c r="S244" i="24"/>
  <c r="S245" i="24"/>
  <c r="S359" i="24"/>
  <c r="S402" i="24"/>
  <c r="S423" i="24"/>
  <c r="S434" i="24"/>
  <c r="L482" i="24"/>
  <c r="S449" i="24"/>
  <c r="S328" i="24"/>
  <c r="S303" i="24"/>
  <c r="S382" i="24"/>
  <c r="S391" i="24"/>
  <c r="S362" i="24"/>
  <c r="S313" i="24"/>
  <c r="K482" i="24"/>
  <c r="S171" i="24"/>
  <c r="S283" i="24"/>
  <c r="S318" i="24"/>
  <c r="S326" i="24"/>
  <c r="S220" i="24"/>
  <c r="S348" i="24"/>
  <c r="S374" i="24"/>
  <c r="S450" i="24"/>
  <c r="S381" i="24"/>
  <c r="S389" i="24"/>
  <c r="S361" i="24"/>
  <c r="S309" i="24"/>
  <c r="S412" i="24"/>
  <c r="S407" i="24"/>
  <c r="S322" i="24"/>
  <c r="S415" i="24"/>
  <c r="S451" i="24"/>
  <c r="S452" i="24"/>
  <c r="S291" i="24"/>
  <c r="S332" i="24"/>
  <c r="S341" i="24"/>
  <c r="S354" i="24"/>
  <c r="S379" i="24"/>
  <c r="S385" i="24"/>
  <c r="S358" i="24"/>
  <c r="S400" i="24"/>
  <c r="S405" i="24"/>
  <c r="S414" i="24"/>
  <c r="S421" i="24"/>
  <c r="S433" i="24"/>
  <c r="S409" i="24"/>
  <c r="R447" i="24"/>
  <c r="S460" i="24"/>
  <c r="R486" i="24"/>
  <c r="R488" i="24" s="1"/>
  <c r="K488" i="24"/>
  <c r="Q501" i="24"/>
  <c r="Q505" i="24"/>
  <c r="Q508" i="24"/>
  <c r="Q520" i="24"/>
  <c r="Q526" i="24"/>
  <c r="S473" i="24"/>
  <c r="S474" i="24"/>
  <c r="S481" i="24"/>
  <c r="R526" i="24"/>
  <c r="S493" i="24"/>
  <c r="S526" i="24"/>
  <c r="Q521" i="24"/>
  <c r="Q494" i="24"/>
  <c r="Q504" i="24"/>
  <c r="Q502" i="24"/>
  <c r="Q507" i="24"/>
  <c r="Q517" i="24"/>
  <c r="Q534" i="24"/>
  <c r="Q518" i="24"/>
  <c r="Q495" i="24"/>
  <c r="Q510" i="24"/>
  <c r="Q506" i="24"/>
  <c r="Q509" i="24"/>
  <c r="O538" i="24" l="1"/>
  <c r="K538" i="24"/>
  <c r="S442" i="24"/>
  <c r="R535" i="24"/>
  <c r="R522" i="24"/>
  <c r="R482" i="24"/>
  <c r="T12" i="24"/>
  <c r="T442" i="24" s="1"/>
  <c r="R442" i="24"/>
  <c r="S522" i="24"/>
  <c r="Q522" i="24"/>
  <c r="T492" i="24"/>
  <c r="T522" i="24" s="1"/>
  <c r="Q442" i="24"/>
  <c r="Q488" i="24"/>
  <c r="M538" i="24"/>
  <c r="S535" i="24"/>
  <c r="S482" i="24"/>
  <c r="L538" i="24"/>
  <c r="N538" i="24"/>
  <c r="T526" i="24"/>
  <c r="T535" i="24" s="1"/>
  <c r="Q535" i="24"/>
  <c r="T447" i="24"/>
  <c r="Q482" i="24"/>
  <c r="T486" i="24"/>
  <c r="T488" i="24" s="1"/>
  <c r="R538" i="24" l="1"/>
  <c r="T482" i="24"/>
  <c r="T538" i="24" s="1"/>
  <c r="Q538" i="24"/>
  <c r="S538" i="24"/>
</calcChain>
</file>

<file path=xl/sharedStrings.xml><?xml version="1.0" encoding="utf-8"?>
<sst xmlns="http://schemas.openxmlformats.org/spreadsheetml/2006/main" count="3077" uniqueCount="1209">
  <si>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</si>
  <si>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</si>
  <si>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</si>
  <si>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</si>
  <si>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</si>
  <si>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</si>
  <si>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</si>
  <si>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</si>
  <si>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</si>
  <si>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</si>
  <si>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</si>
  <si>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</si>
  <si>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</si>
  <si>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</si>
  <si>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</si>
  <si>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</si>
  <si>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</si>
  <si>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</si>
  <si>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</si>
  <si>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</si>
  <si>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</si>
  <si>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</si>
  <si>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</si>
  <si>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</si>
  <si>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</si>
  <si>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</si>
  <si>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</si>
  <si>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</si>
  <si>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</si>
  <si>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</si>
  <si>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</si>
  <si>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</si>
  <si>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</si>
  <si>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</si>
  <si>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</si>
  <si>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</si>
  <si>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</si>
  <si>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</si>
  <si>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</si>
  <si>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</si>
  <si>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</si>
  <si>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</si>
  <si>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</si>
  <si>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</si>
  <si>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</si>
  <si>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</si>
  <si>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</si>
  <si>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</si>
  <si>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</si>
  <si>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</si>
  <si>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</si>
  <si>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</si>
  <si>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</si>
  <si>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</si>
  <si>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</si>
  <si>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</si>
  <si>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</si>
  <si>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</si>
  <si>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</si>
  <si>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</si>
  <si>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</si>
  <si>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</si>
  <si>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</si>
  <si>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</si>
  <si>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</si>
  <si>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</si>
  <si>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</si>
  <si>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</si>
  <si>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</si>
  <si>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</si>
  <si>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</si>
  <si>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</si>
  <si>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</si>
  <si>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</si>
  <si>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</si>
  <si>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</si>
  <si>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</si>
  <si>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</si>
  <si>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</si>
  <si>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</si>
  <si>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</si>
  <si>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</si>
  <si>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</si>
  <si>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</si>
  <si>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</si>
  <si>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</si>
  <si>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</si>
  <si>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</si>
  <si>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</si>
  <si>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</si>
  <si>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</si>
  <si>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</si>
  <si>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</si>
  <si>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</si>
  <si>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</si>
  <si>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</si>
  <si>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</si>
  <si>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</si>
  <si>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</si>
  <si>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</si>
  <si>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</si>
  <si>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</si>
  <si>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</si>
  <si>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</si>
  <si>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</si>
  <si>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</si>
  <si>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</si>
  <si>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</si>
  <si>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</si>
  <si>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</si>
  <si>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</si>
  <si>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</si>
  <si>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</si>
  <si>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</si>
  <si>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</si>
  <si>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</si>
  <si>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</si>
  <si>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</si>
  <si>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</si>
  <si>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</si>
  <si>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</si>
  <si>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</si>
  <si>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</si>
  <si>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</si>
  <si>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</si>
  <si>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</si>
  <si>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</si>
  <si>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</si>
  <si>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</si>
  <si>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</si>
  <si>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</si>
  <si>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</si>
  <si>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</si>
  <si>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</si>
  <si>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</si>
  <si>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</si>
  <si>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</si>
  <si>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</si>
  <si>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</si>
  <si>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</si>
  <si>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</si>
  <si>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</si>
  <si>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</si>
  <si>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</si>
  <si>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</si>
  <si>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</si>
  <si>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</si>
  <si>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</si>
  <si>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</si>
  <si>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</si>
  <si>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</si>
  <si>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</si>
  <si>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</si>
  <si>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</si>
  <si>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</si>
  <si>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</si>
  <si>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</si>
  <si>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</si>
  <si>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</si>
  <si>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</si>
  <si>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</si>
  <si>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</si>
  <si>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</si>
  <si>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</si>
  <si>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</si>
  <si>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</si>
  <si>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</si>
  <si>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</si>
  <si>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</si>
  <si>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</si>
  <si>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</si>
  <si>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</si>
  <si>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</si>
  <si>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</si>
  <si>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</si>
  <si>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</si>
  <si>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</si>
  <si>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</si>
  <si>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</si>
  <si>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</si>
  <si>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</si>
  <si>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</si>
  <si>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</si>
  <si>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</si>
  <si>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</si>
  <si>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</si>
  <si>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</si>
  <si>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</si>
  <si>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</si>
  <si>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</si>
  <si>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</si>
  <si>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</si>
  <si>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</si>
  <si>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</si>
  <si>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</si>
  <si>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</si>
  <si>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</si>
  <si>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</si>
  <si>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</si>
  <si>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</si>
  <si>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</si>
  <si>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</si>
  <si>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</si>
  <si>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</si>
  <si>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</si>
  <si>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</si>
  <si>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</si>
  <si>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</si>
  <si>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</si>
  <si>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</si>
  <si>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</si>
  <si>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</si>
  <si>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</si>
  <si>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</si>
  <si>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</si>
  <si>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</si>
  <si>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</si>
  <si>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</si>
  <si>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</si>
  <si>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</si>
  <si>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</si>
  <si>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</si>
  <si>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</si>
  <si>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</si>
  <si>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</si>
  <si>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</si>
  <si>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</si>
  <si>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</si>
  <si>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</si>
  <si>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</si>
  <si>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</si>
  <si>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</si>
  <si>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</si>
  <si>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</si>
  <si>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</si>
  <si>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</si>
  <si>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</si>
  <si>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</si>
  <si>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</si>
  <si>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</si>
  <si>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</si>
  <si>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</si>
  <si>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</si>
  <si>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</si>
  <si>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</si>
  <si>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</si>
  <si>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</si>
  <si>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</si>
  <si>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</si>
  <si>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</si>
  <si>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</si>
  <si>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</si>
  <si>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</si>
  <si>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</si>
  <si>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</si>
  <si>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</si>
  <si>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</si>
  <si>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</si>
  <si>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</si>
  <si>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</si>
  <si>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</si>
  <si>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</si>
  <si>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</si>
  <si>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</si>
  <si>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</si>
  <si>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</si>
  <si>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</si>
  <si>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</si>
  <si>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</si>
  <si>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</si>
  <si>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</si>
  <si>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</si>
  <si>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</si>
  <si>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</si>
  <si>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</si>
  <si>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</si>
  <si>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</si>
  <si>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</si>
  <si>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</si>
  <si>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</si>
  <si>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</si>
  <si>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</si>
  <si>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</si>
  <si>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</si>
  <si>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</si>
  <si>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</si>
  <si>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</si>
  <si>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</si>
  <si>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</si>
  <si>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</si>
  <si>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</si>
  <si>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</si>
  <si>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</si>
  <si>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</si>
  <si>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</si>
  <si>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</si>
  <si>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</si>
  <si>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</si>
  <si>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</si>
  <si>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</si>
  <si>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</si>
  <si>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</si>
  <si>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</si>
  <si>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</si>
  <si>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</si>
  <si>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</si>
  <si>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</si>
  <si>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</si>
  <si>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</si>
  <si>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</si>
  <si>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</si>
  <si>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</si>
  <si>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</si>
  <si>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</si>
  <si>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</si>
  <si>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</si>
  <si>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</si>
  <si>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</si>
  <si>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</si>
  <si>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</si>
  <si>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</si>
  <si>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</si>
  <si>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</si>
  <si>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</si>
  <si>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</si>
  <si>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</si>
  <si>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</si>
  <si>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</si>
  <si>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</si>
  <si>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</si>
  <si>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</si>
  <si>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</si>
  <si>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</si>
  <si>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</si>
  <si>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</si>
  <si>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</si>
  <si>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</si>
  <si>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</si>
  <si>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</si>
  <si>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</si>
  <si>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</si>
  <si>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</si>
  <si>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</si>
  <si>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</si>
  <si>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</si>
  <si>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</si>
  <si>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</si>
  <si>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</si>
  <si>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</si>
  <si>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</si>
  <si>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</si>
  <si>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</si>
  <si>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</si>
  <si>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</si>
  <si>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</si>
  <si>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</si>
  <si>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</si>
  <si>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</si>
  <si>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</si>
  <si>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</si>
  <si>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</si>
  <si>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</si>
  <si>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</si>
  <si>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</si>
  <si>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</si>
  <si>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</si>
  <si>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</si>
  <si>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</si>
  <si>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</si>
  <si>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</si>
  <si>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</si>
  <si>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</si>
  <si>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</si>
  <si>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</si>
  <si>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</si>
  <si>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</si>
  <si>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</si>
  <si>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</si>
  <si>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</si>
  <si>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</si>
  <si>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</si>
  <si>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</si>
  <si>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</si>
  <si>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</si>
  <si>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</si>
  <si>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</si>
  <si>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</si>
  <si>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</si>
  <si>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</si>
  <si>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</si>
  <si>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</si>
  <si>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</si>
  <si>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</si>
  <si>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</si>
  <si>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</si>
  <si>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</si>
  <si>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</si>
  <si>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</si>
  <si>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</si>
  <si>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</si>
  <si>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</si>
  <si>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</si>
  <si>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</si>
  <si>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</si>
  <si>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</si>
  <si>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</si>
  <si>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</si>
  <si>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</si>
  <si>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</si>
  <si>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</si>
  <si>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</si>
  <si>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</si>
  <si>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</si>
  <si>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</si>
  <si>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</si>
  <si>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</si>
  <si>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</si>
  <si>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</si>
  <si>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</si>
  <si>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</si>
  <si>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</si>
  <si>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</si>
  <si>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</si>
  <si>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</si>
  <si>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</si>
  <si>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</si>
  <si>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</si>
  <si>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</si>
  <si>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</si>
  <si>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</si>
  <si>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</si>
  <si>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</si>
  <si>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</si>
  <si>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</si>
  <si>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</si>
  <si>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</si>
  <si>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</si>
  <si>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</si>
  <si>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</si>
  <si>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</si>
  <si>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</si>
  <si>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</si>
  <si>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</si>
  <si>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</si>
  <si>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</si>
  <si>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</si>
  <si>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</si>
  <si>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</si>
  <si>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</si>
  <si>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</si>
  <si>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</si>
  <si>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</si>
  <si>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</si>
  <si>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</si>
  <si>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</si>
  <si>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</si>
  <si>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</si>
  <si>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</si>
  <si>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</si>
  <si>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</si>
  <si>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</si>
  <si>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</si>
  <si>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</si>
  <si>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</si>
  <si>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</si>
  <si>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</si>
  <si>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</si>
  <si>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</si>
  <si>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</si>
  <si>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</si>
  <si>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</si>
  <si>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</si>
  <si>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</si>
  <si>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</si>
  <si>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</si>
  <si>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</si>
  <si>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</si>
  <si>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</si>
  <si>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</si>
  <si>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</si>
  <si>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</si>
  <si>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</si>
  <si>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</si>
  <si>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</si>
  <si>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</si>
  <si>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</si>
  <si>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</si>
  <si>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</si>
  <si>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</si>
  <si>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</si>
  <si>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</si>
  <si>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</si>
  <si>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</si>
  <si>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</si>
  <si>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</si>
  <si>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</si>
  <si>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</si>
  <si>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</si>
  <si>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</si>
  <si>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</si>
  <si>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</si>
  <si>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</si>
  <si>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</si>
  <si>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</si>
  <si>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</si>
  <si>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</si>
  <si>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</si>
  <si>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</si>
  <si>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</si>
  <si>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</si>
  <si>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</si>
  <si>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</si>
  <si>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</si>
  <si>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</si>
  <si>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</si>
  <si>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</si>
  <si>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</si>
  <si>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</si>
  <si>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</si>
  <si>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</si>
  <si>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</si>
  <si>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</si>
  <si>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</si>
  <si>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</si>
  <si>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</si>
  <si>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</si>
  <si>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</si>
  <si>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</si>
  <si>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</si>
  <si>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</si>
  <si>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</si>
  <si>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</si>
  <si>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</si>
  <si>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</si>
  <si>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</si>
  <si>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</si>
  <si>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</si>
  <si>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</si>
  <si>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</si>
  <si>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</si>
  <si>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</si>
  <si>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</si>
  <si>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</si>
  <si>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</si>
  <si>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</si>
  <si>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</si>
  <si>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</si>
  <si>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</si>
  <si>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</si>
  <si>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</si>
  <si>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</si>
  <si>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</si>
  <si>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</si>
  <si>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</si>
  <si>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</si>
  <si>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</si>
  <si>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</si>
  <si>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</si>
  <si>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</si>
  <si>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</si>
  <si>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</si>
  <si>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</si>
  <si>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</si>
  <si>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</si>
  <si>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</si>
  <si>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</si>
  <si>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</si>
  <si>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</si>
  <si>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</si>
  <si>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</si>
  <si>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</si>
  <si>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</si>
  <si>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</si>
  <si>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</si>
  <si>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</si>
  <si>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</si>
  <si>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</si>
  <si>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</si>
  <si>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</si>
  <si>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</si>
  <si>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</si>
  <si>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</si>
  <si>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</si>
  <si>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</si>
  <si>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</si>
  <si>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</si>
  <si>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</si>
  <si>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</si>
  <si>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</si>
  <si>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</si>
  <si>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</si>
  <si>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</si>
  <si>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</si>
  <si>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</si>
  <si>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</si>
  <si>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</si>
  <si>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</si>
  <si>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</si>
  <si>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</si>
  <si>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</si>
  <si>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</si>
  <si>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</si>
  <si>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</si>
  <si>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</si>
  <si>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</si>
  <si>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</si>
  <si>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</si>
  <si>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</si>
  <si>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</si>
  <si>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</si>
  <si>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</si>
  <si>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</si>
  <si>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</si>
  <si>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</si>
  <si>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</si>
  <si>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</si>
  <si>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</si>
  <si>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</si>
  <si>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</si>
  <si>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</si>
  <si>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</si>
  <si>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</si>
  <si>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</si>
  <si>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</si>
  <si>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</si>
  <si>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</si>
  <si>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</si>
  <si>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</si>
  <si>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</si>
  <si>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</si>
  <si>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</si>
  <si>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</si>
  <si>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</si>
  <si>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</si>
  <si>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</si>
  <si>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</si>
  <si>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</si>
  <si>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</si>
  <si>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</si>
  <si>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</si>
  <si>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</si>
  <si>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</si>
  <si>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</si>
  <si>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</si>
  <si>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</si>
  <si>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</si>
  <si>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</si>
  <si>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</si>
  <si>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</si>
  <si>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</si>
  <si>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</si>
  <si>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</si>
  <si>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</si>
  <si>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</si>
  <si>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</si>
  <si>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</si>
  <si>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</si>
  <si>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</si>
  <si>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</si>
  <si>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</si>
  <si>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</si>
  <si>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</si>
  <si>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</si>
  <si>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</si>
  <si>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</si>
  <si>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</si>
  <si>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</si>
  <si>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</si>
  <si>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</si>
  <si>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</si>
  <si>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</si>
  <si>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</si>
  <si>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</si>
  <si>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</si>
  <si>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</si>
  <si>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</si>
  <si>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</si>
  <si>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</si>
  <si>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</si>
  <si>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</si>
  <si>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</si>
  <si>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</si>
  <si>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</si>
  <si>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</si>
  <si>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</si>
  <si>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</si>
  <si>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</si>
  <si>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</si>
  <si>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</si>
  <si>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</si>
  <si>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</si>
  <si>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</si>
  <si>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</si>
  <si>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</si>
  <si>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</si>
  <si>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</si>
  <si>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</si>
  <si>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</si>
  <si>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</si>
  <si>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</si>
  <si>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</si>
  <si>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</si>
  <si>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</si>
  <si>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</si>
  <si>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</si>
  <si>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</si>
  <si>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</si>
  <si>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</si>
  <si>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</si>
  <si>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</si>
  <si>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</si>
  <si>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</si>
  <si>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</si>
  <si>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</si>
  <si>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</si>
  <si>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</si>
  <si>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</si>
  <si>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</si>
  <si>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</si>
  <si>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</si>
  <si>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</si>
  <si>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</si>
  <si>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</si>
  <si>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</si>
  <si>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</si>
  <si>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</si>
  <si>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</si>
  <si>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</si>
  <si>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</si>
  <si>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</si>
  <si>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</si>
  <si>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</si>
  <si>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</si>
  <si>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</si>
  <si>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</si>
  <si>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</si>
  <si>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</si>
  <si>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</si>
  <si>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</si>
  <si>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</si>
  <si>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</si>
  <si>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</si>
  <si>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</si>
  <si>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</si>
  <si>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</si>
  <si>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</si>
  <si>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</si>
  <si>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</si>
  <si>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</si>
  <si>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</si>
  <si>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</si>
  <si>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</si>
  <si>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</si>
  <si>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</si>
  <si>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</si>
  <si>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</si>
  <si>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</si>
  <si>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</si>
  <si>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</si>
  <si>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</si>
  <si>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</si>
  <si>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</si>
  <si>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</si>
  <si>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</si>
  <si>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</si>
  <si>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</si>
  <si>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</si>
  <si>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</si>
  <si>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</si>
  <si>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</si>
  <si>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</si>
  <si>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</si>
  <si>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</si>
  <si>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</si>
  <si>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</si>
  <si>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</si>
  <si>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</si>
  <si>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</si>
  <si>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</si>
  <si>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</si>
  <si>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</si>
  <si>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</si>
  <si>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</si>
  <si>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</si>
  <si>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</si>
  <si>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</si>
  <si>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</si>
  <si>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</si>
  <si>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</si>
  <si>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</si>
  <si>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</si>
  <si>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</si>
  <si>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</si>
  <si>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</si>
  <si>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</si>
  <si>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</si>
  <si>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</si>
  <si>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</si>
  <si>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</si>
  <si>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</si>
  <si>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</si>
  <si>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</si>
  <si>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</si>
  <si>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</si>
  <si>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</si>
  <si>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</si>
  <si>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</si>
  <si>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</si>
  <si>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</si>
  <si>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</si>
  <si>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</si>
  <si>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</si>
  <si>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</si>
  <si>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</si>
  <si>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</si>
  <si>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</si>
  <si>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</si>
  <si>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</si>
  <si>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</si>
  <si>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</si>
  <si>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</si>
  <si>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</si>
  <si>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</si>
  <si>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</si>
  <si>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</si>
  <si>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</si>
  <si>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</si>
  <si>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</si>
  <si>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</si>
  <si>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</si>
  <si>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</si>
  <si>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</si>
  <si>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</si>
  <si>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</si>
  <si>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</si>
  <si>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</si>
  <si>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</si>
  <si>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</si>
  <si>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</si>
  <si>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</si>
  <si>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</si>
  <si>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</si>
  <si>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</si>
  <si>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</si>
  <si>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</si>
  <si>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</si>
  <si>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</si>
  <si>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</si>
  <si>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</si>
  <si>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</si>
  <si>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</si>
  <si>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</si>
  <si>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</si>
  <si>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</si>
  <si>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</si>
  <si>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</si>
  <si>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</si>
  <si>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</si>
  <si>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</si>
  <si>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</si>
  <si>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</si>
  <si>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</si>
  <si>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</si>
  <si>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</si>
  <si>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</si>
  <si>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</si>
  <si>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</si>
  <si>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</si>
  <si>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</si>
  <si>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</si>
  <si>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</si>
  <si>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</si>
  <si>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</si>
  <si>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</si>
  <si>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</si>
  <si>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</si>
  <si>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</si>
  <si>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</si>
  <si>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</si>
  <si>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</si>
  <si>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</si>
  <si>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</si>
  <si>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</si>
  <si>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</si>
  <si>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</si>
  <si>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</si>
  <si>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</si>
  <si>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</si>
  <si>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</si>
  <si>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</si>
  <si>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</si>
  <si>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</si>
  <si>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</si>
  <si>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</si>
  <si>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</si>
  <si>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</si>
  <si>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</si>
  <si>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</si>
  <si>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</si>
  <si>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</si>
  <si>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</si>
  <si>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</si>
  <si>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</si>
  <si>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</si>
  <si>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</si>
  <si>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</si>
  <si>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</si>
  <si>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</si>
  <si>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</si>
  <si>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</si>
  <si>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</si>
  <si>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</si>
  <si>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</si>
  <si>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</si>
  <si>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</si>
  <si>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</si>
  <si>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</si>
  <si>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</si>
  <si>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</si>
  <si>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</si>
  <si>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</si>
  <si>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</si>
  <si>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</si>
  <si>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</si>
  <si>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</si>
  <si>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</si>
  <si>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</si>
  <si>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</si>
  <si>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</si>
  <si>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</si>
  <si>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</si>
  <si>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</si>
  <si>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</si>
  <si>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</si>
  <si>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</si>
  <si>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</si>
  <si>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</si>
  <si>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</si>
  <si>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</si>
  <si>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</si>
  <si>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</si>
  <si>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</si>
  <si>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</si>
  <si>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</si>
  <si>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</si>
  <si>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</si>
  <si>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</si>
  <si>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</si>
  <si>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</si>
  <si>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</si>
  <si>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</si>
  <si>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</si>
  <si>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</si>
  <si>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</si>
  <si>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</si>
  <si>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</si>
  <si>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</si>
  <si>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</si>
  <si>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</si>
  <si>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</si>
  <si>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</si>
  <si>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</si>
  <si>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</si>
  <si>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</si>
  <si>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</si>
  <si>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</si>
  <si>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</si>
  <si>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</si>
  <si>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</si>
  <si>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</si>
  <si>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</si>
  <si>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</si>
  <si>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</si>
  <si>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</si>
  <si>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</si>
  <si>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</si>
  <si>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</si>
  <si>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</si>
  <si>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</si>
  <si>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</si>
  <si>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</si>
  <si>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</si>
  <si>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</si>
  <si>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</si>
  <si>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</si>
  <si>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</si>
  <si>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</si>
  <si>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</si>
  <si>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</si>
  <si>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</si>
  <si>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</si>
  <si>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</si>
  <si>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</si>
  <si>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</si>
  <si>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</si>
  <si>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</si>
  <si>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</si>
  <si>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</si>
  <si>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</si>
  <si>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</si>
  <si>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</si>
  <si>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</si>
  <si>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</si>
  <si>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</si>
  <si>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</si>
  <si>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</si>
  <si>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</si>
  <si>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</si>
  <si>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</si>
  <si>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</si>
  <si>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</si>
  <si>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</si>
  <si>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</si>
  <si>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</si>
  <si>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</si>
  <si>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</si>
  <si>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</si>
  <si>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</si>
  <si>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</si>
  <si>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</si>
  <si>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</si>
  <si>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</si>
  <si>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</si>
  <si>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</si>
  <si>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</si>
  <si>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</si>
  <si>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</si>
  <si>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</si>
  <si>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</si>
  <si>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</si>
  <si>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</si>
  <si>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</si>
  <si>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</si>
  <si>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</si>
  <si>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</si>
  <si>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</si>
  <si>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</si>
  <si>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</si>
  <si>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</si>
  <si>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</si>
  <si>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</si>
  <si>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</si>
  <si>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</si>
  <si>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</si>
  <si>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</si>
  <si>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</si>
  <si>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</si>
  <si>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</si>
  <si>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</si>
  <si>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</si>
  <si>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</si>
  <si>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</si>
  <si>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</si>
  <si>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</si>
  <si>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</si>
  <si>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</si>
  <si>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</si>
  <si>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</si>
  <si>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</si>
  <si>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</si>
  <si>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</si>
  <si>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</si>
  <si>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</si>
  <si>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</si>
  <si>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</si>
  <si>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</si>
  <si>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</si>
  <si>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</si>
  <si>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</si>
  <si>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</si>
  <si>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</si>
  <si>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</si>
  <si>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</si>
  <si>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</si>
  <si>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</si>
  <si>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</si>
  <si>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</si>
  <si>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</si>
  <si>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</si>
  <si>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</si>
  <si>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</si>
  <si>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</si>
  <si>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</si>
  <si>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</si>
  <si>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</si>
  <si>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</si>
  <si>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</si>
  <si>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</si>
  <si>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</si>
  <si>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</si>
  <si>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</si>
  <si>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</si>
  <si>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</si>
  <si>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</si>
  <si>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</si>
  <si>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</si>
  <si>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</si>
  <si>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</si>
  <si>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</si>
  <si>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</si>
  <si>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</si>
  <si>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</si>
  <si>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</si>
  <si>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</si>
  <si>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</si>
  <si>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</si>
  <si>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</si>
  <si>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</si>
  <si>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</si>
  <si>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</si>
  <si>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</si>
  <si>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</si>
  <si>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</si>
  <si>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</si>
  <si>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</si>
  <si>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</si>
  <si>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</si>
  <si>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</si>
  <si>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</si>
  <si>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</si>
  <si>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</si>
  <si>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</si>
  <si>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</si>
  <si>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</si>
  <si>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</si>
  <si>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</si>
  <si>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</si>
  <si>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</si>
  <si>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</si>
  <si>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</si>
  <si>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</si>
  <si>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</si>
  <si>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</si>
  <si>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</si>
  <si>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</si>
  <si>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</si>
  <si>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</si>
  <si>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</si>
  <si>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</si>
  <si>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</si>
  <si>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</si>
  <si>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</si>
  <si>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</si>
  <si>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</si>
  <si>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</si>
  <si>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</si>
  <si>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</si>
  <si>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</si>
  <si>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</si>
  <si>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</si>
  <si>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</si>
  <si>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</si>
  <si>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</si>
  <si>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</si>
  <si>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</si>
  <si>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</si>
  <si>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</si>
  <si>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</si>
  <si>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</si>
  <si>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</si>
  <si>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</si>
  <si>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</si>
  <si>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</si>
  <si>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</si>
  <si>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</si>
  <si>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</si>
  <si>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</si>
  <si>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</si>
  <si>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</si>
  <si>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</si>
  <si>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</si>
  <si>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</si>
  <si>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</si>
  <si>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</si>
  <si>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>EDY RAFAEL</t>
  </si>
  <si>
    <t>DOMINGUEZ  CRUZ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</si>
  <si>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</si>
  <si>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</si>
  <si>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</si>
  <si>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</si>
  <si>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</si>
  <si>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</si>
  <si>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</si>
  <si>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</si>
  <si>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</si>
  <si>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</si>
  <si>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</si>
  <si>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</si>
  <si>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</si>
  <si>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</si>
  <si>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</si>
  <si>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</si>
  <si>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</si>
  <si>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</si>
  <si>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</si>
  <si>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</si>
  <si>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</si>
  <si>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</si>
  <si>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</si>
  <si>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</si>
  <si>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</si>
  <si>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</si>
  <si>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</si>
  <si>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</si>
  <si>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</si>
  <si>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</si>
  <si>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</si>
  <si>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</si>
  <si>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>Correspondiente al mes de Agosto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</si>
</sst>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distributed"/>
    </xf>
    <xf numFmtId="43" fontId="11" fillId="0" borderId="6" xfId="1" applyFont="1" applyFill="1" applyBorder="1"/>
    <xf numFmtId="43" fontId="11" fillId="0" borderId="6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8"/>
  <sheetViews>
    <sheetView tabSelected="1" zoomScale="55" zoomScaleNormal="55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H483" sqref="H483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8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64" ht="18.75" x14ac:dyDescent="0.3">
      <c r="A3" s="25"/>
      <c r="B3" s="25"/>
      <c r="C3" s="25"/>
      <c r="D3" s="25"/>
      <c r="E3" s="25"/>
      <c r="F3" s="26"/>
      <c r="G3" s="8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1095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62" t="s">
        <v>1123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3"/>
      <c r="V5" s="3"/>
    </row>
    <row r="6" spans="1:64" ht="18.75" customHeight="1" x14ac:dyDescent="0.25">
      <c r="A6" s="162" t="s">
        <v>1208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2"/>
      <c r="V6" s="2"/>
    </row>
    <row r="7" spans="1:64" ht="26.25" thickBot="1" x14ac:dyDescent="0.3">
      <c r="A7" s="163" t="s">
        <v>633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91"/>
      <c r="V7" s="91"/>
    </row>
    <row r="8" spans="1:64" s="7" customFormat="1" ht="16.5" customHeight="1" thickBot="1" x14ac:dyDescent="0.35">
      <c r="A8" s="80"/>
      <c r="B8" s="164" t="s">
        <v>3</v>
      </c>
      <c r="C8" s="164" t="s">
        <v>4</v>
      </c>
      <c r="D8" s="164" t="s">
        <v>5</v>
      </c>
      <c r="E8" s="164" t="s">
        <v>6</v>
      </c>
      <c r="F8" s="164" t="s">
        <v>813</v>
      </c>
      <c r="G8" s="167" t="s">
        <v>7</v>
      </c>
      <c r="H8" s="155" t="s">
        <v>8</v>
      </c>
      <c r="I8" s="155" t="s">
        <v>977</v>
      </c>
      <c r="J8" s="155" t="s">
        <v>9</v>
      </c>
      <c r="K8" s="158" t="s">
        <v>0</v>
      </c>
      <c r="L8" s="159"/>
      <c r="M8" s="159"/>
      <c r="N8" s="159"/>
      <c r="O8" s="159"/>
      <c r="P8" s="159"/>
      <c r="Q8" s="160"/>
      <c r="R8" s="158" t="s">
        <v>1</v>
      </c>
      <c r="S8" s="160"/>
      <c r="T8" s="150" t="s">
        <v>2</v>
      </c>
      <c r="U8" s="27"/>
      <c r="V8" s="27"/>
    </row>
    <row r="9" spans="1:64" ht="16.5" customHeight="1" thickBot="1" x14ac:dyDescent="0.35">
      <c r="A9" s="80"/>
      <c r="B9" s="165"/>
      <c r="C9" s="165"/>
      <c r="D9" s="165"/>
      <c r="E9" s="165"/>
      <c r="F9" s="165"/>
      <c r="G9" s="168"/>
      <c r="H9" s="156"/>
      <c r="I9" s="156"/>
      <c r="J9" s="156"/>
      <c r="K9" s="171" t="s">
        <v>10</v>
      </c>
      <c r="L9" s="172"/>
      <c r="M9" s="173" t="s">
        <v>11</v>
      </c>
      <c r="N9" s="175" t="s">
        <v>12</v>
      </c>
      <c r="O9" s="176"/>
      <c r="P9" s="150" t="s">
        <v>13</v>
      </c>
      <c r="Q9" s="78" t="s">
        <v>14</v>
      </c>
      <c r="R9" s="150" t="s">
        <v>15</v>
      </c>
      <c r="S9" s="150" t="s">
        <v>16</v>
      </c>
      <c r="T9" s="170"/>
      <c r="U9" s="25"/>
      <c r="V9" s="25"/>
    </row>
    <row r="10" spans="1:64" ht="72.75" customHeight="1" x14ac:dyDescent="0.3">
      <c r="A10" s="80"/>
      <c r="B10" s="166"/>
      <c r="C10" s="166"/>
      <c r="D10" s="166"/>
      <c r="E10" s="166"/>
      <c r="F10" s="166"/>
      <c r="G10" s="169"/>
      <c r="H10" s="157"/>
      <c r="I10" s="157"/>
      <c r="J10" s="157"/>
      <c r="K10" s="90" t="s">
        <v>17</v>
      </c>
      <c r="L10" s="131" t="s">
        <v>18</v>
      </c>
      <c r="M10" s="174"/>
      <c r="N10" s="79" t="s">
        <v>19</v>
      </c>
      <c r="O10" s="131" t="s">
        <v>20</v>
      </c>
      <c r="P10" s="151"/>
      <c r="Q10" s="92"/>
      <c r="R10" s="151"/>
      <c r="S10" s="151"/>
      <c r="T10" s="151"/>
      <c r="U10" s="25"/>
      <c r="V10" s="25"/>
    </row>
    <row r="11" spans="1:64" s="11" customFormat="1" ht="18.75" x14ac:dyDescent="0.3">
      <c r="A11" s="28"/>
      <c r="B11" s="152" t="s">
        <v>884</v>
      </c>
      <c r="C11" s="153"/>
      <c r="D11" s="154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665</v>
      </c>
      <c r="C12" s="33" t="s">
        <v>666</v>
      </c>
      <c r="D12" s="33" t="s">
        <v>241</v>
      </c>
      <c r="E12" s="33" t="s">
        <v>667</v>
      </c>
      <c r="F12" s="34" t="s">
        <v>814</v>
      </c>
      <c r="G12" s="37" t="s">
        <v>799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701</v>
      </c>
      <c r="C13" s="33" t="s">
        <v>702</v>
      </c>
      <c r="D13" s="33" t="s">
        <v>231</v>
      </c>
      <c r="E13" s="33" t="s">
        <v>518</v>
      </c>
      <c r="F13" s="34" t="s">
        <v>814</v>
      </c>
      <c r="G13" s="37" t="s">
        <v>983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668</v>
      </c>
      <c r="C14" s="33" t="s">
        <v>669</v>
      </c>
      <c r="D14" s="33" t="s">
        <v>241</v>
      </c>
      <c r="E14" s="33" t="s">
        <v>518</v>
      </c>
      <c r="F14" s="34" t="s">
        <v>814</v>
      </c>
      <c r="G14" s="37" t="s">
        <v>983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713</v>
      </c>
      <c r="C15" s="33" t="s">
        <v>714</v>
      </c>
      <c r="D15" s="33" t="s">
        <v>44</v>
      </c>
      <c r="E15" s="33" t="s">
        <v>518</v>
      </c>
      <c r="F15" s="34" t="s">
        <v>814</v>
      </c>
      <c r="G15" s="37" t="s">
        <v>983</v>
      </c>
      <c r="H15" s="35">
        <v>180000</v>
      </c>
      <c r="I15" s="96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8" si="7">H15*3.04%</f>
        <v>5472</v>
      </c>
      <c r="O15" s="35">
        <f t="shared" ref="O15:O78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393</v>
      </c>
      <c r="E16" s="33" t="s">
        <v>518</v>
      </c>
      <c r="F16" s="34" t="s">
        <v>815</v>
      </c>
      <c r="G16" s="37" t="s">
        <v>983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598</v>
      </c>
      <c r="C17" s="33" t="s">
        <v>599</v>
      </c>
      <c r="D17" s="33" t="s">
        <v>38</v>
      </c>
      <c r="E17" s="33" t="s">
        <v>341</v>
      </c>
      <c r="F17" s="34" t="s">
        <v>815</v>
      </c>
      <c r="G17" s="37" t="s">
        <v>630</v>
      </c>
      <c r="H17" s="35">
        <v>160000</v>
      </c>
      <c r="I17" s="35">
        <v>25824.58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1577.45</v>
      </c>
      <c r="Q17" s="35">
        <f t="shared" si="3"/>
        <v>34560.337999999996</v>
      </c>
      <c r="R17" s="35">
        <f t="shared" si="4"/>
        <v>36883.03</v>
      </c>
      <c r="S17" s="35">
        <f t="shared" si="5"/>
        <v>23526.887999999999</v>
      </c>
      <c r="T17" s="35">
        <f t="shared" si="6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94</v>
      </c>
      <c r="C18" s="97" t="s">
        <v>228</v>
      </c>
      <c r="D18" s="97" t="s">
        <v>27</v>
      </c>
      <c r="E18" s="98" t="s">
        <v>229</v>
      </c>
      <c r="F18" s="99" t="s">
        <v>815</v>
      </c>
      <c r="G18" s="98" t="s">
        <v>630</v>
      </c>
      <c r="H18" s="100">
        <v>160000</v>
      </c>
      <c r="I18" s="100">
        <v>25824.58</v>
      </c>
      <c r="J18" s="100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1577.45</v>
      </c>
      <c r="Q18" s="35">
        <f t="shared" si="3"/>
        <v>34560.337999999996</v>
      </c>
      <c r="R18" s="35">
        <f t="shared" si="4"/>
        <v>36883.03</v>
      </c>
      <c r="S18" s="35">
        <f t="shared" si="5"/>
        <v>23526.887999999999</v>
      </c>
      <c r="T18" s="35">
        <f t="shared" si="6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850</v>
      </c>
      <c r="F19" s="34" t="s">
        <v>815</v>
      </c>
      <c r="G19" s="37" t="s">
        <v>631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722</v>
      </c>
      <c r="C20" s="33" t="s">
        <v>760</v>
      </c>
      <c r="D20" s="33" t="s">
        <v>241</v>
      </c>
      <c r="E20" s="33" t="s">
        <v>518</v>
      </c>
      <c r="F20" s="34" t="s">
        <v>814</v>
      </c>
      <c r="G20" s="37" t="s">
        <v>983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851</v>
      </c>
      <c r="F21" s="34" t="s">
        <v>815</v>
      </c>
      <c r="G21" s="37" t="s">
        <v>630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345</v>
      </c>
      <c r="C22" s="97" t="s">
        <v>346</v>
      </c>
      <c r="D22" s="97" t="s">
        <v>23</v>
      </c>
      <c r="E22" s="98" t="s">
        <v>984</v>
      </c>
      <c r="F22" s="99" t="s">
        <v>814</v>
      </c>
      <c r="G22" s="98" t="s">
        <v>630</v>
      </c>
      <c r="H22" s="100">
        <v>145000</v>
      </c>
      <c r="I22" s="100">
        <v>22690.560000000001</v>
      </c>
      <c r="J22" s="100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100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674</v>
      </c>
      <c r="C23" s="33" t="s">
        <v>675</v>
      </c>
      <c r="D23" s="33" t="s">
        <v>241</v>
      </c>
      <c r="E23" s="33" t="s">
        <v>339</v>
      </c>
      <c r="F23" s="34" t="s">
        <v>815</v>
      </c>
      <c r="G23" s="37" t="s">
        <v>983</v>
      </c>
      <c r="H23" s="35">
        <v>140000</v>
      </c>
      <c r="I23" s="132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35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6"/>
      <c r="V23" s="106"/>
    </row>
    <row r="24" spans="1:23" s="6" customFormat="1" ht="18.75" customHeight="1" x14ac:dyDescent="0.3">
      <c r="A24" s="28">
        <v>13</v>
      </c>
      <c r="B24" s="33" t="s">
        <v>116</v>
      </c>
      <c r="C24" s="33" t="s">
        <v>690</v>
      </c>
      <c r="D24" s="33" t="s">
        <v>241</v>
      </c>
      <c r="E24" s="33" t="s">
        <v>154</v>
      </c>
      <c r="F24" s="34" t="s">
        <v>814</v>
      </c>
      <c r="G24" s="37" t="s">
        <v>983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35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7" t="s">
        <v>342</v>
      </c>
      <c r="C25" s="97" t="s">
        <v>613</v>
      </c>
      <c r="D25" s="97" t="s">
        <v>343</v>
      </c>
      <c r="E25" s="98" t="s">
        <v>344</v>
      </c>
      <c r="F25" s="99" t="s">
        <v>814</v>
      </c>
      <c r="G25" s="98" t="s">
        <v>631</v>
      </c>
      <c r="H25" s="100">
        <v>125000</v>
      </c>
      <c r="I25" s="100">
        <v>17986.060000000001</v>
      </c>
      <c r="J25" s="100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100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260</v>
      </c>
      <c r="C26" s="33" t="s">
        <v>528</v>
      </c>
      <c r="D26" s="33" t="s">
        <v>98</v>
      </c>
      <c r="E26" s="33" t="s">
        <v>172</v>
      </c>
      <c r="F26" s="34" t="s">
        <v>814</v>
      </c>
      <c r="G26" s="37" t="s">
        <v>630</v>
      </c>
      <c r="H26" s="35">
        <v>120000</v>
      </c>
      <c r="I26" s="35">
        <v>16021.21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3154.9</v>
      </c>
      <c r="Q26" s="35">
        <f t="shared" si="3"/>
        <v>28097.788</v>
      </c>
      <c r="R26" s="35">
        <f t="shared" si="4"/>
        <v>26293.11</v>
      </c>
      <c r="S26" s="35">
        <f t="shared" si="5"/>
        <v>17850.887999999999</v>
      </c>
      <c r="T26" s="35">
        <f t="shared" si="6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340</v>
      </c>
      <c r="C27" s="33" t="s">
        <v>946</v>
      </c>
      <c r="D27" s="33" t="s">
        <v>34</v>
      </c>
      <c r="E27" s="37" t="s">
        <v>941</v>
      </c>
      <c r="F27" s="34" t="s">
        <v>814</v>
      </c>
      <c r="G27" s="37" t="s">
        <v>630</v>
      </c>
      <c r="H27" s="35">
        <v>110000</v>
      </c>
      <c r="I27" s="35">
        <v>14063.33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1577.45</v>
      </c>
      <c r="Q27" s="35">
        <f t="shared" si="3"/>
        <v>24510.338000000003</v>
      </c>
      <c r="R27" s="35">
        <f t="shared" si="4"/>
        <v>22166.780000000002</v>
      </c>
      <c r="S27" s="35">
        <f t="shared" si="5"/>
        <v>16431.887999999999</v>
      </c>
      <c r="T27" s="35">
        <f t="shared" si="6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476</v>
      </c>
      <c r="C28" s="108" t="s">
        <v>477</v>
      </c>
      <c r="D28" s="108" t="s">
        <v>72</v>
      </c>
      <c r="E28" s="85" t="s">
        <v>478</v>
      </c>
      <c r="F28" s="86" t="s">
        <v>815</v>
      </c>
      <c r="G28" s="85" t="s">
        <v>631</v>
      </c>
      <c r="H28" s="87">
        <v>110000</v>
      </c>
      <c r="I28" s="87">
        <v>13274.6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4732.3500000000004</v>
      </c>
      <c r="Q28" s="35">
        <f t="shared" si="3"/>
        <v>27665.238000000005</v>
      </c>
      <c r="R28" s="35">
        <f t="shared" si="4"/>
        <v>24532.949999999997</v>
      </c>
      <c r="S28" s="35">
        <f t="shared" si="5"/>
        <v>16431.887999999999</v>
      </c>
      <c r="T28" s="35">
        <f t="shared" si="6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349</v>
      </c>
      <c r="C29" s="97" t="s">
        <v>350</v>
      </c>
      <c r="D29" s="97" t="s">
        <v>57</v>
      </c>
      <c r="E29" s="98" t="s">
        <v>378</v>
      </c>
      <c r="F29" s="99" t="s">
        <v>815</v>
      </c>
      <c r="G29" s="98" t="s">
        <v>630</v>
      </c>
      <c r="H29" s="35">
        <v>110000</v>
      </c>
      <c r="I29" s="100">
        <v>14063.33</v>
      </c>
      <c r="J29" s="100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1577.45</v>
      </c>
      <c r="Q29" s="35">
        <f t="shared" si="3"/>
        <v>24510.338000000003</v>
      </c>
      <c r="R29" s="35">
        <f t="shared" si="4"/>
        <v>22166.780000000002</v>
      </c>
      <c r="S29" s="35">
        <f t="shared" si="5"/>
        <v>16431.887999999999</v>
      </c>
      <c r="T29" s="35">
        <f t="shared" si="6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95</v>
      </c>
      <c r="C30" s="97" t="s">
        <v>96</v>
      </c>
      <c r="D30" s="98" t="s">
        <v>75</v>
      </c>
      <c r="E30" s="97" t="s">
        <v>843</v>
      </c>
      <c r="F30" s="99" t="s">
        <v>815</v>
      </c>
      <c r="G30" s="98" t="s">
        <v>630</v>
      </c>
      <c r="H30" s="100">
        <v>110000</v>
      </c>
      <c r="I30" s="100">
        <v>13668.96</v>
      </c>
      <c r="J30" s="100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3154.9</v>
      </c>
      <c r="Q30" s="35">
        <f t="shared" si="3"/>
        <v>26087.788000000004</v>
      </c>
      <c r="R30" s="35">
        <f t="shared" si="4"/>
        <v>23349.86</v>
      </c>
      <c r="S30" s="35">
        <f t="shared" si="5"/>
        <v>16431.887999999999</v>
      </c>
      <c r="T30" s="35">
        <f t="shared" si="6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217</v>
      </c>
      <c r="C31" s="33" t="s">
        <v>218</v>
      </c>
      <c r="D31" s="33" t="s">
        <v>241</v>
      </c>
      <c r="E31" s="33" t="s">
        <v>518</v>
      </c>
      <c r="F31" s="34" t="s">
        <v>815</v>
      </c>
      <c r="G31" s="37" t="s">
        <v>983</v>
      </c>
      <c r="H31" s="35">
        <v>110000</v>
      </c>
      <c r="I31" s="35">
        <v>14063.33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1577.45</v>
      </c>
      <c r="Q31" s="35">
        <f t="shared" si="3"/>
        <v>24510.338000000003</v>
      </c>
      <c r="R31" s="35">
        <f t="shared" si="4"/>
        <v>22166.780000000002</v>
      </c>
      <c r="S31" s="35">
        <f t="shared" si="5"/>
        <v>16431.887999999999</v>
      </c>
      <c r="T31" s="35">
        <f t="shared" si="6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800</v>
      </c>
      <c r="C32" s="33" t="s">
        <v>801</v>
      </c>
      <c r="D32" s="33" t="s">
        <v>44</v>
      </c>
      <c r="E32" s="33" t="s">
        <v>846</v>
      </c>
      <c r="F32" s="34" t="s">
        <v>815</v>
      </c>
      <c r="G32" s="37" t="s">
        <v>630</v>
      </c>
      <c r="H32" s="95">
        <v>108900</v>
      </c>
      <c r="I32" s="96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261</v>
      </c>
      <c r="C33" s="33" t="s">
        <v>920</v>
      </c>
      <c r="D33" s="33" t="s">
        <v>241</v>
      </c>
      <c r="E33" s="33" t="s">
        <v>518</v>
      </c>
      <c r="F33" s="34" t="s">
        <v>814</v>
      </c>
      <c r="G33" s="37" t="s">
        <v>983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1029</v>
      </c>
      <c r="C34" s="33" t="s">
        <v>1028</v>
      </c>
      <c r="D34" s="33" t="s">
        <v>44</v>
      </c>
      <c r="E34" s="37" t="s">
        <v>518</v>
      </c>
      <c r="F34" s="34" t="s">
        <v>815</v>
      </c>
      <c r="G34" s="37" t="s">
        <v>983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351</v>
      </c>
      <c r="C35" s="33" t="s">
        <v>352</v>
      </c>
      <c r="D35" s="33" t="s">
        <v>202</v>
      </c>
      <c r="E35" s="37" t="s">
        <v>840</v>
      </c>
      <c r="F35" s="34" t="s">
        <v>815</v>
      </c>
      <c r="G35" s="37" t="s">
        <v>630</v>
      </c>
      <c r="H35" s="35">
        <v>90750</v>
      </c>
      <c r="I35" s="35">
        <v>9535.24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1577.45</v>
      </c>
      <c r="Q35" s="35">
        <f t="shared" si="3"/>
        <v>20641.088</v>
      </c>
      <c r="R35" s="35">
        <f t="shared" si="4"/>
        <v>16501.014999999999</v>
      </c>
      <c r="S35" s="35">
        <f t="shared" si="5"/>
        <v>13700.312999999998</v>
      </c>
      <c r="T35" s="35">
        <f t="shared" si="6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1074</v>
      </c>
      <c r="C36" s="33" t="s">
        <v>1075</v>
      </c>
      <c r="D36" s="33" t="s">
        <v>241</v>
      </c>
      <c r="E36" s="37" t="s">
        <v>518</v>
      </c>
      <c r="F36" s="34" t="s">
        <v>815</v>
      </c>
      <c r="G36" s="37" t="s">
        <v>983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391</v>
      </c>
      <c r="C37" s="33" t="s">
        <v>392</v>
      </c>
      <c r="D37" s="33" t="s">
        <v>241</v>
      </c>
      <c r="E37" s="37" t="s">
        <v>518</v>
      </c>
      <c r="F37" s="34" t="s">
        <v>815</v>
      </c>
      <c r="G37" s="37" t="s">
        <v>983</v>
      </c>
      <c r="H37" s="35">
        <v>90000</v>
      </c>
      <c r="I37" s="35">
        <v>8964.4599999999991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3154.9</v>
      </c>
      <c r="Q37" s="35">
        <f t="shared" si="3"/>
        <v>22067.788</v>
      </c>
      <c r="R37" s="35">
        <f t="shared" si="4"/>
        <v>17463.36</v>
      </c>
      <c r="S37" s="35">
        <f t="shared" si="5"/>
        <v>13593.887999999999</v>
      </c>
      <c r="T37" s="35">
        <f t="shared" si="6"/>
        <v>72536.639999999999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379</v>
      </c>
      <c r="C38" s="33" t="s">
        <v>380</v>
      </c>
      <c r="D38" s="33" t="s">
        <v>38</v>
      </c>
      <c r="E38" s="37" t="s">
        <v>1130</v>
      </c>
      <c r="F38" s="34" t="s">
        <v>815</v>
      </c>
      <c r="G38" s="37" t="s">
        <v>630</v>
      </c>
      <c r="H38" s="35">
        <v>90000</v>
      </c>
      <c r="I38" s="132">
        <v>9753.19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/>
      <c r="Q38" s="35">
        <f t="shared" si="3"/>
        <v>18912.887999999999</v>
      </c>
      <c r="R38" s="35">
        <f t="shared" si="4"/>
        <v>15097.19</v>
      </c>
      <c r="S38" s="35">
        <f t="shared" si="5"/>
        <v>13593.887999999999</v>
      </c>
      <c r="T38" s="35">
        <f t="shared" si="6"/>
        <v>74902.81</v>
      </c>
      <c r="U38" s="93"/>
      <c r="V38" s="94"/>
    </row>
    <row r="39" spans="1:23" s="107" customFormat="1" ht="18" customHeight="1" x14ac:dyDescent="0.3">
      <c r="A39" s="28">
        <v>28</v>
      </c>
      <c r="B39" s="33" t="s">
        <v>293</v>
      </c>
      <c r="C39" s="33" t="s">
        <v>294</v>
      </c>
      <c r="D39" s="33" t="s">
        <v>50</v>
      </c>
      <c r="E39" s="33" t="s">
        <v>848</v>
      </c>
      <c r="F39" s="34" t="s">
        <v>815</v>
      </c>
      <c r="G39" s="37" t="s">
        <v>631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239</v>
      </c>
      <c r="C40" s="33" t="s">
        <v>1078</v>
      </c>
      <c r="D40" s="33" t="s">
        <v>940</v>
      </c>
      <c r="E40" s="33" t="s">
        <v>847</v>
      </c>
      <c r="F40" s="34" t="s">
        <v>815</v>
      </c>
      <c r="G40" s="37" t="s">
        <v>630</v>
      </c>
      <c r="H40" s="35">
        <v>85000</v>
      </c>
      <c r="I40" s="35">
        <v>8182.7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1577.45</v>
      </c>
      <c r="Q40" s="35">
        <f t="shared" si="3"/>
        <v>19485.338</v>
      </c>
      <c r="R40" s="35">
        <f t="shared" si="4"/>
        <v>14808.650000000001</v>
      </c>
      <c r="S40" s="35">
        <f t="shared" si="5"/>
        <v>12884.387999999999</v>
      </c>
      <c r="T40" s="35">
        <f t="shared" si="6"/>
        <v>70191.350000000006</v>
      </c>
      <c r="U40" s="28"/>
      <c r="V40" s="28"/>
    </row>
    <row r="41" spans="1:23" s="107" customFormat="1" ht="18.75" customHeight="1" x14ac:dyDescent="0.3">
      <c r="A41" s="28">
        <v>30</v>
      </c>
      <c r="B41" s="97" t="s">
        <v>73</v>
      </c>
      <c r="C41" s="97" t="s">
        <v>74</v>
      </c>
      <c r="D41" s="98" t="s">
        <v>75</v>
      </c>
      <c r="E41" s="97" t="s">
        <v>76</v>
      </c>
      <c r="F41" s="99" t="s">
        <v>814</v>
      </c>
      <c r="G41" s="98" t="s">
        <v>630</v>
      </c>
      <c r="H41" s="100">
        <v>85000</v>
      </c>
      <c r="I41" s="100">
        <v>8182.7</v>
      </c>
      <c r="J41" s="100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1577.45</v>
      </c>
      <c r="Q41" s="35">
        <f t="shared" si="3"/>
        <v>19485.338</v>
      </c>
      <c r="R41" s="35">
        <f t="shared" si="4"/>
        <v>14808.650000000001</v>
      </c>
      <c r="S41" s="35">
        <f t="shared" si="5"/>
        <v>12884.387999999999</v>
      </c>
      <c r="T41" s="35">
        <f t="shared" si="6"/>
        <v>70191.350000000006</v>
      </c>
      <c r="U41" s="106"/>
      <c r="V41" s="106"/>
    </row>
    <row r="42" spans="1:23" s="6" customFormat="1" ht="18" customHeight="1" x14ac:dyDescent="0.3">
      <c r="A42" s="28">
        <v>31</v>
      </c>
      <c r="B42" s="33" t="s">
        <v>413</v>
      </c>
      <c r="C42" s="33" t="s">
        <v>414</v>
      </c>
      <c r="D42" s="33" t="s">
        <v>331</v>
      </c>
      <c r="E42" s="33" t="s">
        <v>415</v>
      </c>
      <c r="F42" s="34" t="s">
        <v>814</v>
      </c>
      <c r="G42" s="37" t="s">
        <v>631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6"/>
      <c r="V42" s="106"/>
      <c r="W42" s="107"/>
    </row>
    <row r="43" spans="1:23" s="107" customFormat="1" ht="17.25" customHeight="1" x14ac:dyDescent="0.3">
      <c r="A43" s="28">
        <v>32</v>
      </c>
      <c r="B43" s="33" t="s">
        <v>309</v>
      </c>
      <c r="C43" s="33" t="s">
        <v>310</v>
      </c>
      <c r="D43" s="33" t="s">
        <v>44</v>
      </c>
      <c r="E43" s="33" t="s">
        <v>852</v>
      </c>
      <c r="F43" s="34" t="s">
        <v>815</v>
      </c>
      <c r="G43" s="37" t="s">
        <v>631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439</v>
      </c>
      <c r="C44" s="109" t="s">
        <v>440</v>
      </c>
      <c r="D44" s="110" t="s">
        <v>942</v>
      </c>
      <c r="E44" s="110" t="s">
        <v>943</v>
      </c>
      <c r="F44" s="111" t="s">
        <v>814</v>
      </c>
      <c r="G44" s="110" t="s">
        <v>631</v>
      </c>
      <c r="H44" s="112">
        <v>80000</v>
      </c>
      <c r="I44" s="112">
        <v>7400.94</v>
      </c>
      <c r="J44" s="112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12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146</v>
      </c>
      <c r="C45" s="33" t="s">
        <v>147</v>
      </c>
      <c r="D45" s="33" t="s">
        <v>27</v>
      </c>
      <c r="E45" s="37" t="s">
        <v>944</v>
      </c>
      <c r="F45" s="34" t="s">
        <v>814</v>
      </c>
      <c r="G45" s="37" t="s">
        <v>630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463</v>
      </c>
      <c r="C46" s="97" t="s">
        <v>530</v>
      </c>
      <c r="D46" s="97" t="s">
        <v>27</v>
      </c>
      <c r="E46" s="98" t="s">
        <v>852</v>
      </c>
      <c r="F46" s="99" t="s">
        <v>815</v>
      </c>
      <c r="G46" s="98" t="s">
        <v>631</v>
      </c>
      <c r="H46" s="100">
        <v>80000</v>
      </c>
      <c r="I46" s="100">
        <v>7400.94</v>
      </c>
      <c r="J46" s="100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00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938</v>
      </c>
      <c r="C47" s="33" t="s">
        <v>939</v>
      </c>
      <c r="D47" s="33" t="s">
        <v>202</v>
      </c>
      <c r="E47" s="33" t="s">
        <v>518</v>
      </c>
      <c r="F47" s="34" t="s">
        <v>815</v>
      </c>
      <c r="G47" s="37" t="s">
        <v>983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835</v>
      </c>
      <c r="C48" s="97" t="s">
        <v>836</v>
      </c>
      <c r="D48" s="97" t="s">
        <v>231</v>
      </c>
      <c r="E48" s="98" t="s">
        <v>837</v>
      </c>
      <c r="F48" s="99" t="s">
        <v>814</v>
      </c>
      <c r="G48" s="98" t="s">
        <v>630</v>
      </c>
      <c r="H48" s="100">
        <v>80000</v>
      </c>
      <c r="I48" s="100">
        <v>7400.94</v>
      </c>
      <c r="J48" s="100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00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81</v>
      </c>
      <c r="C49" s="113" t="s">
        <v>82</v>
      </c>
      <c r="D49" s="113" t="s">
        <v>27</v>
      </c>
      <c r="E49" s="114" t="s">
        <v>83</v>
      </c>
      <c r="F49" s="115" t="s">
        <v>815</v>
      </c>
      <c r="G49" s="114" t="s">
        <v>630</v>
      </c>
      <c r="H49" s="116">
        <v>80000</v>
      </c>
      <c r="I49" s="116">
        <v>7400.94</v>
      </c>
      <c r="J49" s="116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6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196</v>
      </c>
      <c r="C50" s="33" t="s">
        <v>197</v>
      </c>
      <c r="D50" s="33" t="s">
        <v>27</v>
      </c>
      <c r="E50" s="37" t="s">
        <v>959</v>
      </c>
      <c r="F50" s="34" t="s">
        <v>815</v>
      </c>
      <c r="G50" s="37" t="s">
        <v>630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278</v>
      </c>
      <c r="C51" s="33" t="s">
        <v>279</v>
      </c>
      <c r="D51" s="33" t="s">
        <v>231</v>
      </c>
      <c r="E51" s="33" t="s">
        <v>102</v>
      </c>
      <c r="F51" s="34" t="s">
        <v>815</v>
      </c>
      <c r="G51" s="37" t="s">
        <v>631</v>
      </c>
      <c r="H51" s="35">
        <v>80000</v>
      </c>
      <c r="I51" s="35">
        <v>7006.58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1577.45</v>
      </c>
      <c r="Q51" s="35">
        <f t="shared" si="3"/>
        <v>18480.338</v>
      </c>
      <c r="R51" s="35">
        <f t="shared" si="4"/>
        <v>13337.03</v>
      </c>
      <c r="S51" s="35">
        <f t="shared" si="5"/>
        <v>12174.887999999999</v>
      </c>
      <c r="T51" s="35">
        <f t="shared" si="6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945</v>
      </c>
      <c r="F52" s="34" t="s">
        <v>815</v>
      </c>
      <c r="G52" s="37" t="s">
        <v>630</v>
      </c>
      <c r="H52" s="35">
        <v>80000</v>
      </c>
      <c r="I52" s="35">
        <v>6619.27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3154.9</v>
      </c>
      <c r="Q52" s="35">
        <f t="shared" si="3"/>
        <v>20057.788</v>
      </c>
      <c r="R52" s="35">
        <f t="shared" si="4"/>
        <v>14527.17</v>
      </c>
      <c r="S52" s="35">
        <f t="shared" si="5"/>
        <v>12174.887999999999</v>
      </c>
      <c r="T52" s="35">
        <f t="shared" si="6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437</v>
      </c>
      <c r="C53" s="33" t="s">
        <v>438</v>
      </c>
      <c r="D53" s="33" t="s">
        <v>93</v>
      </c>
      <c r="E53" s="33" t="s">
        <v>102</v>
      </c>
      <c r="F53" s="34" t="s">
        <v>815</v>
      </c>
      <c r="G53" s="37" t="s">
        <v>631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191</v>
      </c>
      <c r="C54" s="33" t="s">
        <v>192</v>
      </c>
      <c r="D54" s="33" t="s">
        <v>38</v>
      </c>
      <c r="E54" s="33" t="s">
        <v>31</v>
      </c>
      <c r="F54" s="34" t="s">
        <v>815</v>
      </c>
      <c r="G54" s="37" t="s">
        <v>630</v>
      </c>
      <c r="H54" s="35">
        <v>75124.67</v>
      </c>
      <c r="I54" s="35">
        <v>6017.32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1577.45</v>
      </c>
      <c r="Q54" s="35">
        <f t="shared" si="3"/>
        <v>17500.396669999998</v>
      </c>
      <c r="R54" s="35">
        <f t="shared" si="4"/>
        <v>12059.637997000002</v>
      </c>
      <c r="S54" s="35">
        <f t="shared" si="5"/>
        <v>11483.078673</v>
      </c>
      <c r="T54" s="35">
        <f t="shared" si="6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246</v>
      </c>
      <c r="C55" s="97" t="s">
        <v>247</v>
      </c>
      <c r="D55" s="98" t="s">
        <v>841</v>
      </c>
      <c r="E55" s="98" t="s">
        <v>842</v>
      </c>
      <c r="F55" s="99" t="s">
        <v>815</v>
      </c>
      <c r="G55" s="98" t="s">
        <v>630</v>
      </c>
      <c r="H55" s="100">
        <v>75000</v>
      </c>
      <c r="I55" s="100">
        <v>6309.35</v>
      </c>
      <c r="J55" s="100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100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918</v>
      </c>
      <c r="C56" s="33" t="s">
        <v>976</v>
      </c>
      <c r="D56" s="33" t="s">
        <v>38</v>
      </c>
      <c r="E56" s="37" t="s">
        <v>518</v>
      </c>
      <c r="F56" s="34" t="s">
        <v>814</v>
      </c>
      <c r="G56" s="37" t="s">
        <v>983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213</v>
      </c>
      <c r="C57" s="33" t="s">
        <v>214</v>
      </c>
      <c r="D57" s="33" t="s">
        <v>38</v>
      </c>
      <c r="E57" s="33" t="s">
        <v>31</v>
      </c>
      <c r="F57" s="34" t="s">
        <v>815</v>
      </c>
      <c r="G57" s="37" t="s">
        <v>630</v>
      </c>
      <c r="H57" s="35">
        <v>70757.78</v>
      </c>
      <c r="I57" s="35">
        <v>5195.5600000000004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0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1577.45</v>
      </c>
      <c r="Q57" s="35">
        <f t="shared" si="3"/>
        <v>16578.09936</v>
      </c>
      <c r="R57" s="35">
        <f t="shared" si="4"/>
        <v>10979.794798000001</v>
      </c>
      <c r="S57" s="35">
        <f t="shared" si="5"/>
        <v>10818.864561999999</v>
      </c>
      <c r="T57" s="35">
        <f t="shared" si="6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814</v>
      </c>
      <c r="G58" s="37" t="s">
        <v>630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749</v>
      </c>
      <c r="C59" s="33" t="s">
        <v>750</v>
      </c>
      <c r="D59" s="33" t="s">
        <v>23</v>
      </c>
      <c r="E59" s="33" t="s">
        <v>845</v>
      </c>
      <c r="F59" s="34" t="s">
        <v>815</v>
      </c>
      <c r="G59" s="37" t="s">
        <v>983</v>
      </c>
      <c r="H59" s="35">
        <v>70000</v>
      </c>
      <c r="I59" s="35">
        <v>4737.47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3154.9</v>
      </c>
      <c r="Q59" s="35">
        <f t="shared" si="3"/>
        <v>17994.900000000001</v>
      </c>
      <c r="R59" s="35">
        <f t="shared" si="4"/>
        <v>12054.37</v>
      </c>
      <c r="S59" s="35">
        <f t="shared" si="5"/>
        <v>10703</v>
      </c>
      <c r="T59" s="35">
        <f t="shared" si="6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1031</v>
      </c>
      <c r="C60" s="33" t="s">
        <v>1032</v>
      </c>
      <c r="D60" s="33" t="s">
        <v>241</v>
      </c>
      <c r="E60" s="33" t="s">
        <v>1033</v>
      </c>
      <c r="F60" s="34" t="s">
        <v>814</v>
      </c>
      <c r="G60" s="37" t="s">
        <v>983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753</v>
      </c>
      <c r="C61" s="33" t="s">
        <v>754</v>
      </c>
      <c r="D61" s="33" t="s">
        <v>44</v>
      </c>
      <c r="E61" s="33" t="s">
        <v>845</v>
      </c>
      <c r="F61" s="34" t="s">
        <v>815</v>
      </c>
      <c r="G61" s="37" t="s">
        <v>983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148</v>
      </c>
      <c r="C62" s="33" t="s">
        <v>149</v>
      </c>
      <c r="D62" s="33" t="s">
        <v>38</v>
      </c>
      <c r="E62" s="33" t="s">
        <v>852</v>
      </c>
      <c r="F62" s="34" t="s">
        <v>815</v>
      </c>
      <c r="G62" s="37" t="s">
        <v>630</v>
      </c>
      <c r="H62" s="35">
        <v>70000</v>
      </c>
      <c r="I62" s="35">
        <v>5052.96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1577.45</v>
      </c>
      <c r="Q62" s="35">
        <f t="shared" si="3"/>
        <v>16417.45</v>
      </c>
      <c r="R62" s="35">
        <f t="shared" si="4"/>
        <v>10792.41</v>
      </c>
      <c r="S62" s="35">
        <f t="shared" si="5"/>
        <v>10703</v>
      </c>
      <c r="T62" s="35">
        <f t="shared" si="6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691</v>
      </c>
      <c r="C63" s="33" t="s">
        <v>692</v>
      </c>
      <c r="D63" s="33" t="s">
        <v>202</v>
      </c>
      <c r="E63" s="33" t="s">
        <v>845</v>
      </c>
      <c r="F63" s="34" t="s">
        <v>815</v>
      </c>
      <c r="G63" s="37" t="s">
        <v>983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111</v>
      </c>
      <c r="C64" s="33" t="s">
        <v>112</v>
      </c>
      <c r="D64" s="33" t="s">
        <v>65</v>
      </c>
      <c r="E64" s="37" t="s">
        <v>113</v>
      </c>
      <c r="F64" s="34" t="s">
        <v>814</v>
      </c>
      <c r="G64" s="37" t="s">
        <v>630</v>
      </c>
      <c r="H64" s="35">
        <v>70000</v>
      </c>
      <c r="I64" s="132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35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240</v>
      </c>
      <c r="C65" s="33" t="s">
        <v>549</v>
      </c>
      <c r="D65" s="33" t="s">
        <v>241</v>
      </c>
      <c r="E65" s="37" t="s">
        <v>242</v>
      </c>
      <c r="F65" s="34" t="s">
        <v>815</v>
      </c>
      <c r="G65" s="37" t="s">
        <v>630</v>
      </c>
      <c r="H65" s="35">
        <v>69877.5</v>
      </c>
      <c r="I65" s="35">
        <v>5029.91</v>
      </c>
      <c r="J65" s="35">
        <v>25</v>
      </c>
      <c r="K65" s="35">
        <f t="shared" si="0"/>
        <v>2005.48425</v>
      </c>
      <c r="L65" s="35">
        <f t="shared" si="1"/>
        <v>4961.3024999999998</v>
      </c>
      <c r="M65" s="36">
        <f t="shared" si="9"/>
        <v>768.65250000000003</v>
      </c>
      <c r="N65" s="35">
        <f t="shared" si="7"/>
        <v>2124.2759999999998</v>
      </c>
      <c r="O65" s="35">
        <f t="shared" si="8"/>
        <v>4954.3147500000005</v>
      </c>
      <c r="P65" s="35">
        <v>1577.45</v>
      </c>
      <c r="Q65" s="35">
        <f t="shared" si="3"/>
        <v>16391.48</v>
      </c>
      <c r="R65" s="35">
        <f t="shared" si="4"/>
        <v>10762.12025</v>
      </c>
      <c r="S65" s="35">
        <f t="shared" si="5"/>
        <v>10684.269749999999</v>
      </c>
      <c r="T65" s="35">
        <f t="shared" si="6"/>
        <v>59115.37975</v>
      </c>
      <c r="U65" s="28"/>
      <c r="V65" s="28"/>
    </row>
    <row r="66" spans="1:23" s="6" customFormat="1" ht="18.75" customHeight="1" x14ac:dyDescent="0.3">
      <c r="A66" s="28">
        <v>55</v>
      </c>
      <c r="B66" s="33" t="s">
        <v>114</v>
      </c>
      <c r="C66" s="33" t="s">
        <v>115</v>
      </c>
      <c r="D66" s="33" t="s">
        <v>38</v>
      </c>
      <c r="E66" s="33" t="s">
        <v>31</v>
      </c>
      <c r="F66" s="34" t="s">
        <v>814</v>
      </c>
      <c r="G66" s="37" t="s">
        <v>630</v>
      </c>
      <c r="H66" s="35">
        <v>66249.320000000007</v>
      </c>
      <c r="I66" s="35">
        <v>4662.6499999999996</v>
      </c>
      <c r="J66" s="35">
        <v>25</v>
      </c>
      <c r="K66" s="35">
        <f t="shared" si="0"/>
        <v>1901.3554840000002</v>
      </c>
      <c r="L66" s="35">
        <f t="shared" si="1"/>
        <v>4703.70172</v>
      </c>
      <c r="M66" s="36">
        <f t="shared" si="9"/>
        <v>728.74252000000013</v>
      </c>
      <c r="N66" s="35">
        <f t="shared" si="7"/>
        <v>2013.9793280000001</v>
      </c>
      <c r="O66" s="35">
        <f t="shared" si="8"/>
        <v>4697.0767880000012</v>
      </c>
      <c r="P66" s="35">
        <v>0</v>
      </c>
      <c r="Q66" s="35">
        <f t="shared" si="3"/>
        <v>14044.85584</v>
      </c>
      <c r="R66" s="35">
        <f t="shared" si="4"/>
        <v>8602.9848119999988</v>
      </c>
      <c r="S66" s="35">
        <f t="shared" si="5"/>
        <v>10129.521028000001</v>
      </c>
      <c r="T66" s="35">
        <f t="shared" si="6"/>
        <v>57646.335188000012</v>
      </c>
      <c r="U66" s="28"/>
      <c r="V66" s="28"/>
    </row>
    <row r="67" spans="1:23" s="107" customFormat="1" ht="20.25" customHeight="1" x14ac:dyDescent="0.3">
      <c r="A67" s="28">
        <v>56</v>
      </c>
      <c r="B67" s="33" t="s">
        <v>670</v>
      </c>
      <c r="C67" s="33" t="s">
        <v>671</v>
      </c>
      <c r="D67" s="33" t="s">
        <v>241</v>
      </c>
      <c r="E67" s="33" t="s">
        <v>367</v>
      </c>
      <c r="F67" s="34" t="s">
        <v>814</v>
      </c>
      <c r="G67" s="37" t="s">
        <v>631</v>
      </c>
      <c r="H67" s="35">
        <v>65000</v>
      </c>
      <c r="I67" s="35">
        <v>4427.55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/>
      <c r="Q67" s="35">
        <f t="shared" si="3"/>
        <v>13780</v>
      </c>
      <c r="R67" s="35">
        <f t="shared" si="4"/>
        <v>8294.0499999999993</v>
      </c>
      <c r="S67" s="35">
        <f t="shared" si="5"/>
        <v>9938.5</v>
      </c>
      <c r="T67" s="35">
        <f t="shared" si="6"/>
        <v>56705.95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134</v>
      </c>
      <c r="C68" s="33" t="s">
        <v>135</v>
      </c>
      <c r="D68" s="33" t="s">
        <v>136</v>
      </c>
      <c r="E68" s="37" t="s">
        <v>980</v>
      </c>
      <c r="F68" s="34" t="s">
        <v>814</v>
      </c>
      <c r="G68" s="37" t="s">
        <v>631</v>
      </c>
      <c r="H68" s="35">
        <v>65000</v>
      </c>
      <c r="I68" s="35">
        <v>4112.0600000000004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1577.45</v>
      </c>
      <c r="Q68" s="35">
        <f t="shared" si="3"/>
        <v>15357.45</v>
      </c>
      <c r="R68" s="35">
        <f t="shared" si="4"/>
        <v>9556.01</v>
      </c>
      <c r="S68" s="35">
        <f t="shared" si="5"/>
        <v>9938.5</v>
      </c>
      <c r="T68" s="35">
        <f t="shared" si="6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435</v>
      </c>
      <c r="C69" s="33" t="s">
        <v>436</v>
      </c>
      <c r="D69" s="33" t="s">
        <v>98</v>
      </c>
      <c r="E69" s="33" t="s">
        <v>1148</v>
      </c>
      <c r="F69" s="34" t="s">
        <v>815</v>
      </c>
      <c r="G69" s="37" t="s">
        <v>631</v>
      </c>
      <c r="H69" s="35">
        <v>65000</v>
      </c>
      <c r="I69" s="35">
        <v>4112.0600000000004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35">
        <v>1577.45</v>
      </c>
      <c r="Q69" s="35">
        <f t="shared" si="3"/>
        <v>15357.45</v>
      </c>
      <c r="R69" s="35">
        <f t="shared" si="4"/>
        <v>9556.01</v>
      </c>
      <c r="S69" s="35">
        <f t="shared" si="5"/>
        <v>9938.5</v>
      </c>
      <c r="T69" s="35">
        <f t="shared" si="6"/>
        <v>55443.99</v>
      </c>
      <c r="U69" s="28"/>
      <c r="V69" s="28"/>
    </row>
    <row r="70" spans="1:23" s="6" customFormat="1" ht="18.75" customHeight="1" x14ac:dyDescent="0.3">
      <c r="A70" s="28">
        <v>59</v>
      </c>
      <c r="B70" s="33" t="s">
        <v>483</v>
      </c>
      <c r="C70" s="33" t="s">
        <v>484</v>
      </c>
      <c r="D70" s="33" t="s">
        <v>98</v>
      </c>
      <c r="E70" s="37" t="s">
        <v>485</v>
      </c>
      <c r="F70" s="34" t="s">
        <v>814</v>
      </c>
      <c r="G70" s="37" t="s">
        <v>631</v>
      </c>
      <c r="H70" s="35">
        <v>65000</v>
      </c>
      <c r="I70" s="132">
        <v>4427.55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35">
        <v>0</v>
      </c>
      <c r="Q70" s="35">
        <f t="shared" si="3"/>
        <v>13780</v>
      </c>
      <c r="R70" s="35">
        <f t="shared" si="4"/>
        <v>8294.0499999999993</v>
      </c>
      <c r="S70" s="35">
        <f t="shared" si="5"/>
        <v>9938.5</v>
      </c>
      <c r="T70" s="35">
        <f t="shared" si="6"/>
        <v>56705.95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183</v>
      </c>
      <c r="C71" s="33" t="s">
        <v>184</v>
      </c>
      <c r="D71" s="33" t="s">
        <v>38</v>
      </c>
      <c r="E71" s="33" t="s">
        <v>31</v>
      </c>
      <c r="F71" s="34" t="s">
        <v>814</v>
      </c>
      <c r="G71" s="37" t="s">
        <v>631</v>
      </c>
      <c r="H71" s="35">
        <v>63368.91</v>
      </c>
      <c r="I71" s="35">
        <v>4120.6099999999997</v>
      </c>
      <c r="J71" s="35">
        <v>25</v>
      </c>
      <c r="K71" s="35">
        <f t="shared" si="0"/>
        <v>1818.687717</v>
      </c>
      <c r="L71" s="35">
        <f t="shared" si="1"/>
        <v>4499.1926100000001</v>
      </c>
      <c r="M71" s="36">
        <f t="shared" si="9"/>
        <v>697.05801000000008</v>
      </c>
      <c r="N71" s="35">
        <f t="shared" si="7"/>
        <v>1926.4148640000001</v>
      </c>
      <c r="O71" s="35">
        <f t="shared" si="8"/>
        <v>4492.8557190000001</v>
      </c>
      <c r="P71" s="35">
        <v>0</v>
      </c>
      <c r="Q71" s="35">
        <f t="shared" si="3"/>
        <v>13434.208920000001</v>
      </c>
      <c r="R71" s="35">
        <f t="shared" si="4"/>
        <v>7890.7125809999998</v>
      </c>
      <c r="S71" s="35">
        <f t="shared" si="5"/>
        <v>9689.1063389999999</v>
      </c>
      <c r="T71" s="35">
        <f t="shared" si="6"/>
        <v>55478.197419000004</v>
      </c>
      <c r="U71" s="28"/>
      <c r="V71" s="28"/>
    </row>
    <row r="72" spans="1:23" s="6" customFormat="1" ht="18.75" customHeight="1" x14ac:dyDescent="0.3">
      <c r="A72" s="28">
        <v>61</v>
      </c>
      <c r="B72" s="97" t="s">
        <v>131</v>
      </c>
      <c r="C72" s="97" t="s">
        <v>132</v>
      </c>
      <c r="D72" s="98" t="s">
        <v>133</v>
      </c>
      <c r="E72" s="98" t="s">
        <v>853</v>
      </c>
      <c r="F72" s="99" t="s">
        <v>815</v>
      </c>
      <c r="G72" s="98" t="s">
        <v>630</v>
      </c>
      <c r="H72" s="100">
        <v>61492.2</v>
      </c>
      <c r="I72" s="100">
        <v>3767.45</v>
      </c>
      <c r="J72" s="100">
        <v>25</v>
      </c>
      <c r="K72" s="35">
        <f t="shared" si="0"/>
        <v>1764.8261399999999</v>
      </c>
      <c r="L72" s="35">
        <f t="shared" si="1"/>
        <v>4365.9461999999994</v>
      </c>
      <c r="M72" s="36">
        <f t="shared" si="9"/>
        <v>676.41420000000005</v>
      </c>
      <c r="N72" s="35">
        <f t="shared" si="7"/>
        <v>1869.3628799999999</v>
      </c>
      <c r="O72" s="35">
        <f t="shared" si="8"/>
        <v>4359.7969800000001</v>
      </c>
      <c r="P72" s="100">
        <v>0</v>
      </c>
      <c r="Q72" s="35">
        <f t="shared" si="3"/>
        <v>13036.346399999999</v>
      </c>
      <c r="R72" s="35">
        <f t="shared" si="4"/>
        <v>7426.6390199999996</v>
      </c>
      <c r="S72" s="35">
        <f t="shared" si="5"/>
        <v>9402.1573800000006</v>
      </c>
      <c r="T72" s="35">
        <f t="shared" si="6"/>
        <v>54065.560979999995</v>
      </c>
      <c r="U72" s="28"/>
      <c r="V72" s="28"/>
    </row>
    <row r="73" spans="1:23" s="6" customFormat="1" ht="18.75" customHeight="1" x14ac:dyDescent="0.3">
      <c r="A73" s="28">
        <v>62</v>
      </c>
      <c r="B73" s="33" t="s">
        <v>261</v>
      </c>
      <c r="C73" s="33" t="s">
        <v>529</v>
      </c>
      <c r="D73" s="33" t="s">
        <v>38</v>
      </c>
      <c r="E73" s="33" t="s">
        <v>31</v>
      </c>
      <c r="F73" s="34" t="s">
        <v>814</v>
      </c>
      <c r="G73" s="37" t="s">
        <v>631</v>
      </c>
      <c r="H73" s="35">
        <v>60984</v>
      </c>
      <c r="I73" s="35">
        <v>3671.82</v>
      </c>
      <c r="J73" s="35">
        <v>25</v>
      </c>
      <c r="K73" s="35">
        <f t="shared" si="0"/>
        <v>1750.2408</v>
      </c>
      <c r="L73" s="35">
        <f t="shared" si="1"/>
        <v>4329.8639999999996</v>
      </c>
      <c r="M73" s="36">
        <f t="shared" si="9"/>
        <v>670.82400000000007</v>
      </c>
      <c r="N73" s="35">
        <f t="shared" si="7"/>
        <v>1853.9136000000001</v>
      </c>
      <c r="O73" s="35">
        <f t="shared" si="8"/>
        <v>4323.7656000000006</v>
      </c>
      <c r="P73" s="35">
        <v>0</v>
      </c>
      <c r="Q73" s="35">
        <f t="shared" si="3"/>
        <v>12928.608</v>
      </c>
      <c r="R73" s="35">
        <f t="shared" si="4"/>
        <v>7300.9744000000001</v>
      </c>
      <c r="S73" s="35">
        <f t="shared" si="5"/>
        <v>9324.4536000000007</v>
      </c>
      <c r="T73" s="35">
        <f t="shared" si="6"/>
        <v>53683.025600000001</v>
      </c>
      <c r="U73" s="28"/>
      <c r="V73" s="28"/>
    </row>
    <row r="74" spans="1:23" s="6" customFormat="1" ht="18.75" customHeight="1" x14ac:dyDescent="0.3">
      <c r="A74" s="28">
        <v>63</v>
      </c>
      <c r="B74" s="33" t="s">
        <v>215</v>
      </c>
      <c r="C74" s="33" t="s">
        <v>216</v>
      </c>
      <c r="D74" s="33" t="s">
        <v>38</v>
      </c>
      <c r="E74" s="33" t="s">
        <v>31</v>
      </c>
      <c r="F74" s="34" t="s">
        <v>815</v>
      </c>
      <c r="G74" s="37" t="s">
        <v>631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35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23" s="6" customFormat="1" ht="17.25" customHeight="1" x14ac:dyDescent="0.3">
      <c r="A75" s="28">
        <v>64</v>
      </c>
      <c r="B75" s="97" t="s">
        <v>447</v>
      </c>
      <c r="C75" s="97" t="s">
        <v>448</v>
      </c>
      <c r="D75" s="98" t="s">
        <v>844</v>
      </c>
      <c r="E75" s="98" t="s">
        <v>562</v>
      </c>
      <c r="F75" s="99" t="s">
        <v>815</v>
      </c>
      <c r="G75" s="98" t="s">
        <v>631</v>
      </c>
      <c r="H75" s="100">
        <v>60500</v>
      </c>
      <c r="I75" s="133">
        <v>3580.74</v>
      </c>
      <c r="J75" s="100">
        <v>25</v>
      </c>
      <c r="K75" s="35">
        <f t="shared" si="0"/>
        <v>1736.35</v>
      </c>
      <c r="L75" s="35">
        <f t="shared" si="1"/>
        <v>4295.5</v>
      </c>
      <c r="M75" s="36">
        <f t="shared" si="9"/>
        <v>665.50000000000011</v>
      </c>
      <c r="N75" s="35">
        <f t="shared" si="7"/>
        <v>1839.2</v>
      </c>
      <c r="O75" s="35">
        <f t="shared" si="8"/>
        <v>4289.4500000000007</v>
      </c>
      <c r="P75" s="100">
        <v>0</v>
      </c>
      <c r="Q75" s="35">
        <f t="shared" si="3"/>
        <v>12826.000000000002</v>
      </c>
      <c r="R75" s="35">
        <f t="shared" si="4"/>
        <v>7181.29</v>
      </c>
      <c r="S75" s="35">
        <f t="shared" si="5"/>
        <v>9250.4500000000007</v>
      </c>
      <c r="T75" s="35">
        <f t="shared" si="6"/>
        <v>53318.71</v>
      </c>
      <c r="U75" s="28"/>
      <c r="V75" s="28"/>
    </row>
    <row r="76" spans="1:23" s="6" customFormat="1" ht="18.75" customHeight="1" x14ac:dyDescent="0.3">
      <c r="A76" s="28">
        <v>65</v>
      </c>
      <c r="B76" s="33" t="s">
        <v>703</v>
      </c>
      <c r="C76" s="33" t="s">
        <v>704</v>
      </c>
      <c r="D76" s="33" t="s">
        <v>241</v>
      </c>
      <c r="E76" s="33" t="s">
        <v>705</v>
      </c>
      <c r="F76" s="34" t="s">
        <v>815</v>
      </c>
      <c r="G76" s="37" t="s">
        <v>631</v>
      </c>
      <c r="H76" s="35">
        <v>60000</v>
      </c>
      <c r="I76" s="35">
        <v>3171.16</v>
      </c>
      <c r="J76" s="35">
        <v>25</v>
      </c>
      <c r="K76" s="35">
        <f t="shared" ref="K76:K139" si="10">+H76*2.87%</f>
        <v>1722</v>
      </c>
      <c r="L76" s="35">
        <f t="shared" ref="L76:L139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1577.45</v>
      </c>
      <c r="Q76" s="35">
        <f t="shared" ref="Q76:Q139" si="12">SUM(K76:P76)</f>
        <v>14297.45</v>
      </c>
      <c r="R76" s="35">
        <f t="shared" ref="R76:R139" si="13">+I76+J76+K76+N76+P76</f>
        <v>8319.61</v>
      </c>
      <c r="S76" s="35">
        <f t="shared" ref="S76:S139" si="14">+L76+M76+O76</f>
        <v>9174</v>
      </c>
      <c r="T76" s="35">
        <f t="shared" ref="T76:T139" si="15">+H76-R76</f>
        <v>51680.39</v>
      </c>
      <c r="U76" s="28"/>
      <c r="V76" s="28"/>
    </row>
    <row r="77" spans="1:23" s="6" customFormat="1" ht="18.75" customHeight="1" x14ac:dyDescent="0.3">
      <c r="A77" s="28">
        <v>66</v>
      </c>
      <c r="B77" s="33" t="s">
        <v>211</v>
      </c>
      <c r="C77" s="33" t="s">
        <v>212</v>
      </c>
      <c r="D77" s="33" t="s">
        <v>23</v>
      </c>
      <c r="E77" s="33" t="s">
        <v>210</v>
      </c>
      <c r="F77" s="34" t="s">
        <v>814</v>
      </c>
      <c r="G77" s="37" t="s">
        <v>631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28"/>
      <c r="V77" s="28"/>
    </row>
    <row r="78" spans="1:23" s="107" customFormat="1" ht="18.75" customHeight="1" x14ac:dyDescent="0.3">
      <c r="A78" s="28">
        <v>67</v>
      </c>
      <c r="B78" s="33" t="s">
        <v>179</v>
      </c>
      <c r="C78" s="33" t="s">
        <v>600</v>
      </c>
      <c r="D78" s="33" t="s">
        <v>231</v>
      </c>
      <c r="E78" s="37" t="s">
        <v>635</v>
      </c>
      <c r="F78" s="34" t="s">
        <v>814</v>
      </c>
      <c r="G78" s="37" t="s">
        <v>631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  <c r="W78" s="6"/>
    </row>
    <row r="79" spans="1:23" s="6" customFormat="1" ht="18.75" customHeight="1" x14ac:dyDescent="0.3">
      <c r="A79" s="28">
        <v>68</v>
      </c>
      <c r="B79" s="33" t="s">
        <v>708</v>
      </c>
      <c r="C79" s="33" t="s">
        <v>709</v>
      </c>
      <c r="D79" s="33" t="s">
        <v>241</v>
      </c>
      <c r="E79" s="37" t="s">
        <v>705</v>
      </c>
      <c r="F79" s="34" t="s">
        <v>814</v>
      </c>
      <c r="G79" s="37" t="s">
        <v>631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ref="N79:N142" si="16">H79*3.04%</f>
        <v>1824</v>
      </c>
      <c r="O79" s="35">
        <f t="shared" ref="O79:O142" si="17">H79*7.09%</f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106"/>
      <c r="V79" s="106"/>
      <c r="W79" s="107"/>
    </row>
    <row r="80" spans="1:23" s="6" customFormat="1" ht="18.75" customHeight="1" x14ac:dyDescent="0.3">
      <c r="A80" s="28">
        <v>69</v>
      </c>
      <c r="B80" s="33" t="s">
        <v>643</v>
      </c>
      <c r="C80" s="33" t="s">
        <v>644</v>
      </c>
      <c r="D80" s="33" t="s">
        <v>93</v>
      </c>
      <c r="E80" s="37" t="s">
        <v>645</v>
      </c>
      <c r="F80" s="34" t="s">
        <v>815</v>
      </c>
      <c r="G80" s="37" t="s">
        <v>631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6"/>
      <c r="V80" s="106"/>
      <c r="W80" s="107"/>
    </row>
    <row r="81" spans="1:22" s="6" customFormat="1" ht="18.75" customHeight="1" x14ac:dyDescent="0.3">
      <c r="A81" s="28">
        <v>70</v>
      </c>
      <c r="B81" s="33" t="s">
        <v>395</v>
      </c>
      <c r="C81" s="33" t="s">
        <v>396</v>
      </c>
      <c r="D81" s="33" t="s">
        <v>23</v>
      </c>
      <c r="E81" s="37" t="s">
        <v>397</v>
      </c>
      <c r="F81" s="34" t="s">
        <v>814</v>
      </c>
      <c r="G81" s="37" t="s">
        <v>631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28"/>
      <c r="V81" s="28"/>
    </row>
    <row r="82" spans="1:22" s="6" customFormat="1" ht="18.75" customHeight="1" x14ac:dyDescent="0.3">
      <c r="A82" s="28">
        <v>71</v>
      </c>
      <c r="B82" s="33" t="s">
        <v>417</v>
      </c>
      <c r="C82" s="33" t="s">
        <v>418</v>
      </c>
      <c r="D82" s="33" t="s">
        <v>241</v>
      </c>
      <c r="E82" s="33" t="s">
        <v>419</v>
      </c>
      <c r="F82" s="34" t="s">
        <v>815</v>
      </c>
      <c r="G82" s="37" t="s">
        <v>631</v>
      </c>
      <c r="H82" s="35">
        <v>60000</v>
      </c>
      <c r="I82" s="35">
        <v>3171.16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1577.45</v>
      </c>
      <c r="Q82" s="35">
        <f t="shared" si="12"/>
        <v>14297.45</v>
      </c>
      <c r="R82" s="35">
        <f t="shared" si="13"/>
        <v>8319.61</v>
      </c>
      <c r="S82" s="35">
        <f t="shared" si="14"/>
        <v>9174</v>
      </c>
      <c r="T82" s="35">
        <f t="shared" si="15"/>
        <v>51680.39</v>
      </c>
      <c r="U82" s="28"/>
      <c r="V82" s="28"/>
    </row>
    <row r="83" spans="1:22" s="6" customFormat="1" ht="21.75" customHeight="1" x14ac:dyDescent="0.3">
      <c r="A83" s="28">
        <v>72</v>
      </c>
      <c r="B83" s="33" t="s">
        <v>706</v>
      </c>
      <c r="C83" s="33" t="s">
        <v>707</v>
      </c>
      <c r="D83" s="33" t="s">
        <v>241</v>
      </c>
      <c r="E83" s="37" t="s">
        <v>705</v>
      </c>
      <c r="F83" s="34" t="s">
        <v>815</v>
      </c>
      <c r="G83" s="37" t="s">
        <v>631</v>
      </c>
      <c r="H83" s="35">
        <v>60000</v>
      </c>
      <c r="I83" s="35">
        <v>3171.16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1577.45</v>
      </c>
      <c r="Q83" s="35">
        <f t="shared" si="12"/>
        <v>14297.45</v>
      </c>
      <c r="R83" s="35">
        <f t="shared" si="13"/>
        <v>8319.61</v>
      </c>
      <c r="S83" s="35">
        <f t="shared" si="14"/>
        <v>9174</v>
      </c>
      <c r="T83" s="35">
        <f t="shared" si="15"/>
        <v>51680.39</v>
      </c>
      <c r="U83" s="28"/>
      <c r="V83" s="28"/>
    </row>
    <row r="84" spans="1:22" s="107" customFormat="1" ht="20.25" customHeight="1" x14ac:dyDescent="0.3">
      <c r="A84" s="28">
        <v>73</v>
      </c>
      <c r="B84" s="33" t="s">
        <v>139</v>
      </c>
      <c r="C84" s="33" t="s">
        <v>140</v>
      </c>
      <c r="D84" s="33" t="s">
        <v>1008</v>
      </c>
      <c r="E84" s="33" t="s">
        <v>102</v>
      </c>
      <c r="F84" s="34" t="s">
        <v>815</v>
      </c>
      <c r="G84" s="37" t="s">
        <v>630</v>
      </c>
      <c r="H84" s="35">
        <v>60000</v>
      </c>
      <c r="I84" s="35">
        <v>3486.65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0</v>
      </c>
      <c r="Q84" s="35">
        <f t="shared" si="12"/>
        <v>12720</v>
      </c>
      <c r="R84" s="35">
        <f t="shared" si="13"/>
        <v>7057.65</v>
      </c>
      <c r="S84" s="35">
        <f t="shared" si="14"/>
        <v>9174</v>
      </c>
      <c r="T84" s="35">
        <f t="shared" si="15"/>
        <v>52942.35</v>
      </c>
      <c r="U84" s="106"/>
      <c r="V84" s="106"/>
    </row>
    <row r="85" spans="1:22" s="107" customFormat="1" ht="22.5" customHeight="1" x14ac:dyDescent="0.3">
      <c r="A85" s="28">
        <v>74</v>
      </c>
      <c r="B85" s="33" t="s">
        <v>307</v>
      </c>
      <c r="C85" s="33" t="s">
        <v>308</v>
      </c>
      <c r="D85" s="33" t="s">
        <v>202</v>
      </c>
      <c r="E85" s="33" t="s">
        <v>1126</v>
      </c>
      <c r="F85" s="34" t="s">
        <v>815</v>
      </c>
      <c r="G85" s="37" t="s">
        <v>631</v>
      </c>
      <c r="H85" s="35">
        <v>60000</v>
      </c>
      <c r="I85" s="35">
        <v>2855.67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3154.9</v>
      </c>
      <c r="Q85" s="35">
        <f t="shared" si="12"/>
        <v>15874.9</v>
      </c>
      <c r="R85" s="35">
        <f t="shared" si="13"/>
        <v>9581.57</v>
      </c>
      <c r="S85" s="35">
        <f t="shared" si="14"/>
        <v>9174</v>
      </c>
      <c r="T85" s="35">
        <f t="shared" si="15"/>
        <v>50418.43</v>
      </c>
      <c r="U85" s="106"/>
      <c r="V85" s="106"/>
    </row>
    <row r="86" spans="1:22" s="6" customFormat="1" ht="18.75" customHeight="1" x14ac:dyDescent="0.3">
      <c r="A86" s="28">
        <v>75</v>
      </c>
      <c r="B86" s="97" t="s">
        <v>451</v>
      </c>
      <c r="C86" s="97" t="s">
        <v>452</v>
      </c>
      <c r="D86" s="97" t="s">
        <v>231</v>
      </c>
      <c r="E86" s="98" t="s">
        <v>635</v>
      </c>
      <c r="F86" s="99" t="s">
        <v>814</v>
      </c>
      <c r="G86" s="98" t="s">
        <v>631</v>
      </c>
      <c r="H86" s="100">
        <v>60000</v>
      </c>
      <c r="I86" s="100">
        <v>3171.16</v>
      </c>
      <c r="J86" s="100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100">
        <v>1577.45</v>
      </c>
      <c r="Q86" s="35">
        <f t="shared" si="12"/>
        <v>14297.45</v>
      </c>
      <c r="R86" s="35">
        <f t="shared" si="13"/>
        <v>8319.61</v>
      </c>
      <c r="S86" s="35">
        <f t="shared" si="14"/>
        <v>9174</v>
      </c>
      <c r="T86" s="35">
        <f t="shared" si="15"/>
        <v>51680.39</v>
      </c>
      <c r="U86" s="28"/>
      <c r="V86" s="28"/>
    </row>
    <row r="87" spans="1:22" s="6" customFormat="1" ht="18.75" customHeight="1" x14ac:dyDescent="0.3">
      <c r="A87" s="28">
        <v>76</v>
      </c>
      <c r="B87" s="33" t="s">
        <v>271</v>
      </c>
      <c r="C87" s="33" t="s">
        <v>580</v>
      </c>
      <c r="D87" s="33" t="s">
        <v>38</v>
      </c>
      <c r="E87" s="33" t="s">
        <v>1131</v>
      </c>
      <c r="F87" s="34" t="s">
        <v>815</v>
      </c>
      <c r="G87" s="37" t="s">
        <v>631</v>
      </c>
      <c r="H87" s="35">
        <v>60000</v>
      </c>
      <c r="I87" s="35">
        <v>3486.65</v>
      </c>
      <c r="J87" s="3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2"/>
        <v>12720</v>
      </c>
      <c r="R87" s="35">
        <f t="shared" si="13"/>
        <v>7057.65</v>
      </c>
      <c r="S87" s="35">
        <f t="shared" si="14"/>
        <v>9174</v>
      </c>
      <c r="T87" s="35">
        <f t="shared" si="15"/>
        <v>52942.35</v>
      </c>
      <c r="U87" s="28"/>
      <c r="V87" s="28"/>
    </row>
    <row r="88" spans="1:22" s="6" customFormat="1" ht="18.75" customHeight="1" x14ac:dyDescent="0.3">
      <c r="A88" s="28">
        <v>77</v>
      </c>
      <c r="B88" s="33" t="s">
        <v>298</v>
      </c>
      <c r="C88" s="33" t="s">
        <v>299</v>
      </c>
      <c r="D88" s="33" t="s">
        <v>38</v>
      </c>
      <c r="E88" s="33" t="s">
        <v>1131</v>
      </c>
      <c r="F88" s="34" t="s">
        <v>815</v>
      </c>
      <c r="G88" s="37" t="s">
        <v>631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2" s="6" customFormat="1" ht="18.75" customHeight="1" x14ac:dyDescent="0.3">
      <c r="A89" s="28">
        <v>78</v>
      </c>
      <c r="B89" s="33" t="s">
        <v>328</v>
      </c>
      <c r="C89" s="33" t="s">
        <v>66</v>
      </c>
      <c r="D89" s="33" t="s">
        <v>38</v>
      </c>
      <c r="E89" s="33" t="s">
        <v>31</v>
      </c>
      <c r="F89" s="34" t="s">
        <v>815</v>
      </c>
      <c r="G89" s="37" t="s">
        <v>631</v>
      </c>
      <c r="H89" s="35">
        <v>60000</v>
      </c>
      <c r="I89" s="35">
        <v>3171.16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1577.45</v>
      </c>
      <c r="Q89" s="35">
        <f t="shared" si="12"/>
        <v>14297.45</v>
      </c>
      <c r="R89" s="35">
        <f t="shared" si="13"/>
        <v>8319.61</v>
      </c>
      <c r="S89" s="35">
        <f t="shared" si="14"/>
        <v>9174</v>
      </c>
      <c r="T89" s="35">
        <f t="shared" si="15"/>
        <v>51680.39</v>
      </c>
      <c r="U89" s="28"/>
      <c r="V89" s="28"/>
    </row>
    <row r="90" spans="1:22" s="6" customFormat="1" ht="18.75" customHeight="1" x14ac:dyDescent="0.3">
      <c r="A90" s="28">
        <v>79</v>
      </c>
      <c r="B90" s="33" t="s">
        <v>280</v>
      </c>
      <c r="C90" s="33" t="s">
        <v>281</v>
      </c>
      <c r="D90" s="33" t="s">
        <v>38</v>
      </c>
      <c r="E90" s="33" t="s">
        <v>31</v>
      </c>
      <c r="F90" s="34" t="s">
        <v>815</v>
      </c>
      <c r="G90" s="37" t="s">
        <v>631</v>
      </c>
      <c r="H90" s="35">
        <v>60000</v>
      </c>
      <c r="I90" s="35">
        <v>3486.65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2"/>
        <v>12720</v>
      </c>
      <c r="R90" s="35">
        <f t="shared" si="13"/>
        <v>7057.65</v>
      </c>
      <c r="S90" s="35">
        <f t="shared" si="14"/>
        <v>9174</v>
      </c>
      <c r="T90" s="35">
        <f t="shared" si="15"/>
        <v>52942.35</v>
      </c>
      <c r="U90" s="28"/>
      <c r="V90" s="28"/>
    </row>
    <row r="91" spans="1:22" s="6" customFormat="1" ht="18.75" customHeight="1" x14ac:dyDescent="0.3">
      <c r="A91" s="28">
        <v>80</v>
      </c>
      <c r="B91" s="33" t="s">
        <v>609</v>
      </c>
      <c r="C91" s="33" t="s">
        <v>610</v>
      </c>
      <c r="D91" s="33" t="s">
        <v>38</v>
      </c>
      <c r="E91" s="33" t="s">
        <v>31</v>
      </c>
      <c r="F91" s="34" t="s">
        <v>814</v>
      </c>
      <c r="G91" s="37" t="s">
        <v>630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2" s="6" customFormat="1" ht="18.75" customHeight="1" x14ac:dyDescent="0.3">
      <c r="A92" s="28">
        <v>81</v>
      </c>
      <c r="B92" s="33" t="s">
        <v>876</v>
      </c>
      <c r="C92" s="33" t="s">
        <v>877</v>
      </c>
      <c r="D92" s="33" t="s">
        <v>38</v>
      </c>
      <c r="E92" s="37" t="s">
        <v>878</v>
      </c>
      <c r="F92" s="34" t="s">
        <v>814</v>
      </c>
      <c r="G92" s="37" t="s">
        <v>630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2" s="6" customFormat="1" ht="18.75" customHeight="1" x14ac:dyDescent="0.3">
      <c r="A93" s="28">
        <v>82</v>
      </c>
      <c r="B93" s="33" t="s">
        <v>406</v>
      </c>
      <c r="C93" s="33" t="s">
        <v>1066</v>
      </c>
      <c r="D93" s="33" t="s">
        <v>231</v>
      </c>
      <c r="E93" s="33" t="s">
        <v>635</v>
      </c>
      <c r="F93" s="34" t="s">
        <v>815</v>
      </c>
      <c r="G93" s="37" t="s">
        <v>631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2" s="6" customFormat="1" ht="18.75" customHeight="1" x14ac:dyDescent="0.3">
      <c r="A94" s="28">
        <v>83</v>
      </c>
      <c r="B94" s="33" t="s">
        <v>974</v>
      </c>
      <c r="C94" s="33" t="s">
        <v>975</v>
      </c>
      <c r="D94" s="33" t="s">
        <v>38</v>
      </c>
      <c r="E94" s="37" t="s">
        <v>878</v>
      </c>
      <c r="F94" s="34" t="s">
        <v>815</v>
      </c>
      <c r="G94" s="37" t="s">
        <v>630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/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2" s="6" customFormat="1" ht="18.75" customHeight="1" x14ac:dyDescent="0.3">
      <c r="A95" s="28">
        <v>84</v>
      </c>
      <c r="B95" s="33" t="s">
        <v>879</v>
      </c>
      <c r="C95" s="33" t="s">
        <v>880</v>
      </c>
      <c r="D95" s="33" t="s">
        <v>38</v>
      </c>
      <c r="E95" s="37" t="s">
        <v>878</v>
      </c>
      <c r="F95" s="34" t="s">
        <v>815</v>
      </c>
      <c r="G95" s="37" t="s">
        <v>630</v>
      </c>
      <c r="H95" s="35">
        <v>60000</v>
      </c>
      <c r="I95" s="35">
        <v>3171.16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>
        <v>1577.45</v>
      </c>
      <c r="Q95" s="35">
        <f t="shared" si="12"/>
        <v>14297.45</v>
      </c>
      <c r="R95" s="35">
        <f t="shared" si="13"/>
        <v>8319.61</v>
      </c>
      <c r="S95" s="35">
        <f t="shared" si="14"/>
        <v>9174</v>
      </c>
      <c r="T95" s="35">
        <f t="shared" si="15"/>
        <v>51680.39</v>
      </c>
      <c r="U95" s="28"/>
      <c r="V95" s="28"/>
    </row>
    <row r="96" spans="1:22" s="6" customFormat="1" ht="18.75" customHeight="1" x14ac:dyDescent="0.3">
      <c r="A96" s="28">
        <v>85</v>
      </c>
      <c r="B96" s="33" t="s">
        <v>672</v>
      </c>
      <c r="C96" s="33" t="s">
        <v>673</v>
      </c>
      <c r="D96" s="33" t="s">
        <v>241</v>
      </c>
      <c r="E96" s="33" t="s">
        <v>419</v>
      </c>
      <c r="F96" s="34" t="s">
        <v>815</v>
      </c>
      <c r="G96" s="37" t="s">
        <v>631</v>
      </c>
      <c r="H96" s="35">
        <v>60000</v>
      </c>
      <c r="I96" s="96">
        <v>3486.65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/>
      <c r="Q96" s="35">
        <f t="shared" si="12"/>
        <v>12720</v>
      </c>
      <c r="R96" s="35">
        <f t="shared" si="13"/>
        <v>7057.65</v>
      </c>
      <c r="S96" s="35">
        <f t="shared" si="14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163</v>
      </c>
      <c r="C97" s="33" t="s">
        <v>164</v>
      </c>
      <c r="D97" s="33" t="s">
        <v>50</v>
      </c>
      <c r="E97" s="33" t="s">
        <v>102</v>
      </c>
      <c r="F97" s="34" t="s">
        <v>815</v>
      </c>
      <c r="G97" s="37" t="s">
        <v>630</v>
      </c>
      <c r="H97" s="35">
        <v>58000</v>
      </c>
      <c r="I97" s="35">
        <v>3110.29</v>
      </c>
      <c r="J97" s="35">
        <v>25</v>
      </c>
      <c r="K97" s="35">
        <f t="shared" si="10"/>
        <v>1664.6</v>
      </c>
      <c r="L97" s="35">
        <f t="shared" si="11"/>
        <v>4118</v>
      </c>
      <c r="M97" s="36">
        <f t="shared" si="9"/>
        <v>638.00000000000011</v>
      </c>
      <c r="N97" s="35">
        <f t="shared" si="16"/>
        <v>1763.2</v>
      </c>
      <c r="O97" s="35">
        <f t="shared" si="17"/>
        <v>4112.2</v>
      </c>
      <c r="P97" s="35">
        <v>0</v>
      </c>
      <c r="Q97" s="35">
        <f t="shared" si="12"/>
        <v>12296</v>
      </c>
      <c r="R97" s="35">
        <f t="shared" si="13"/>
        <v>6563.0899999999992</v>
      </c>
      <c r="S97" s="35">
        <f t="shared" si="14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48</v>
      </c>
      <c r="C98" s="33" t="s">
        <v>49</v>
      </c>
      <c r="D98" s="33" t="s">
        <v>50</v>
      </c>
      <c r="E98" s="33" t="s">
        <v>645</v>
      </c>
      <c r="F98" s="34" t="s">
        <v>815</v>
      </c>
      <c r="G98" s="117" t="s">
        <v>630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/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424</v>
      </c>
      <c r="C99" s="33" t="s">
        <v>425</v>
      </c>
      <c r="D99" s="33" t="s">
        <v>241</v>
      </c>
      <c r="E99" s="33" t="s">
        <v>426</v>
      </c>
      <c r="F99" s="34" t="s">
        <v>815</v>
      </c>
      <c r="G99" s="37" t="s">
        <v>631</v>
      </c>
      <c r="H99" s="35">
        <v>57200</v>
      </c>
      <c r="I99" s="35">
        <v>2644.26</v>
      </c>
      <c r="J99" s="35">
        <v>25</v>
      </c>
      <c r="K99" s="35">
        <f t="shared" si="10"/>
        <v>1641.64</v>
      </c>
      <c r="L99" s="35">
        <f t="shared" si="11"/>
        <v>4061.2</v>
      </c>
      <c r="M99" s="36">
        <f t="shared" si="9"/>
        <v>629.20000000000005</v>
      </c>
      <c r="N99" s="35">
        <f t="shared" si="16"/>
        <v>1738.88</v>
      </c>
      <c r="O99" s="35">
        <f t="shared" si="17"/>
        <v>4055.4800000000005</v>
      </c>
      <c r="P99" s="35">
        <v>1577.45</v>
      </c>
      <c r="Q99" s="35">
        <f t="shared" si="12"/>
        <v>13703.850000000002</v>
      </c>
      <c r="R99" s="35">
        <f t="shared" si="13"/>
        <v>7627.2300000000005</v>
      </c>
      <c r="S99" s="35">
        <f t="shared" si="14"/>
        <v>8745.880000000001</v>
      </c>
      <c r="T99" s="35">
        <f t="shared" si="15"/>
        <v>49572.77</v>
      </c>
      <c r="U99" s="28"/>
      <c r="V99" s="28"/>
    </row>
    <row r="100" spans="1:23" s="6" customFormat="1" ht="18.75" customHeight="1" x14ac:dyDescent="0.3">
      <c r="A100" s="28">
        <v>89</v>
      </c>
      <c r="B100" s="97" t="s">
        <v>612</v>
      </c>
      <c r="C100" s="97" t="s">
        <v>611</v>
      </c>
      <c r="D100" s="98" t="s">
        <v>942</v>
      </c>
      <c r="E100" s="97" t="s">
        <v>210</v>
      </c>
      <c r="F100" s="99" t="s">
        <v>814</v>
      </c>
      <c r="G100" s="98" t="s">
        <v>631</v>
      </c>
      <c r="H100" s="100">
        <v>55000</v>
      </c>
      <c r="I100" s="100">
        <v>2559.6799999999998</v>
      </c>
      <c r="J100" s="100">
        <v>25</v>
      </c>
      <c r="K100" s="35">
        <f t="shared" si="10"/>
        <v>1578.5</v>
      </c>
      <c r="L100" s="35">
        <f t="shared" si="11"/>
        <v>3904.9999999999995</v>
      </c>
      <c r="M100" s="36">
        <f t="shared" si="9"/>
        <v>605.00000000000011</v>
      </c>
      <c r="N100" s="35">
        <f t="shared" si="16"/>
        <v>1672</v>
      </c>
      <c r="O100" s="35">
        <f t="shared" si="17"/>
        <v>3899.5000000000005</v>
      </c>
      <c r="P100" s="100">
        <v>0</v>
      </c>
      <c r="Q100" s="35">
        <f t="shared" si="12"/>
        <v>11660</v>
      </c>
      <c r="R100" s="35">
        <f t="shared" si="13"/>
        <v>5835.18</v>
      </c>
      <c r="S100" s="35">
        <f t="shared" si="14"/>
        <v>8409.5</v>
      </c>
      <c r="T100" s="35">
        <f t="shared" si="15"/>
        <v>49164.82</v>
      </c>
      <c r="U100" s="28"/>
      <c r="V100" s="28"/>
    </row>
    <row r="101" spans="1:23" s="107" customFormat="1" ht="17.25" customHeight="1" x14ac:dyDescent="0.3">
      <c r="A101" s="28">
        <v>90</v>
      </c>
      <c r="B101" s="33" t="s">
        <v>567</v>
      </c>
      <c r="C101" s="33" t="s">
        <v>568</v>
      </c>
      <c r="D101" s="33" t="s">
        <v>27</v>
      </c>
      <c r="E101" s="33" t="s">
        <v>31</v>
      </c>
      <c r="F101" s="34" t="s">
        <v>815</v>
      </c>
      <c r="G101" s="37" t="s">
        <v>630</v>
      </c>
      <c r="H101" s="35">
        <v>55000</v>
      </c>
      <c r="I101" s="35">
        <v>2559.6799999999998</v>
      </c>
      <c r="J101" s="35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35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  <c r="W101" s="6"/>
    </row>
    <row r="102" spans="1:23" s="6" customFormat="1" ht="18.75" customHeight="1" x14ac:dyDescent="0.3">
      <c r="A102" s="28">
        <v>91</v>
      </c>
      <c r="B102" s="97" t="s">
        <v>502</v>
      </c>
      <c r="C102" s="97" t="s">
        <v>962</v>
      </c>
      <c r="D102" s="97" t="s">
        <v>1065</v>
      </c>
      <c r="E102" s="98" t="s">
        <v>635</v>
      </c>
      <c r="F102" s="99" t="s">
        <v>815</v>
      </c>
      <c r="G102" s="98" t="s">
        <v>631</v>
      </c>
      <c r="H102" s="100">
        <v>55000</v>
      </c>
      <c r="I102" s="100">
        <v>2559.6799999999998</v>
      </c>
      <c r="J102" s="100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100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106"/>
      <c r="V102" s="106"/>
      <c r="W102" s="107"/>
    </row>
    <row r="103" spans="1:23" s="6" customFormat="1" ht="18.75" customHeight="1" x14ac:dyDescent="0.3">
      <c r="A103" s="28">
        <v>92</v>
      </c>
      <c r="B103" s="33" t="s">
        <v>91</v>
      </c>
      <c r="C103" s="33" t="s">
        <v>92</v>
      </c>
      <c r="D103" s="33" t="s">
        <v>145</v>
      </c>
      <c r="E103" s="33" t="s">
        <v>645</v>
      </c>
      <c r="F103" s="34" t="s">
        <v>815</v>
      </c>
      <c r="G103" s="37" t="s">
        <v>630</v>
      </c>
      <c r="H103" s="35">
        <v>55000</v>
      </c>
      <c r="I103" s="35">
        <v>2559.6799999999998</v>
      </c>
      <c r="J103" s="3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35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28"/>
      <c r="V103" s="28"/>
    </row>
    <row r="104" spans="1:23" s="6" customFormat="1" ht="18.75" customHeight="1" x14ac:dyDescent="0.3">
      <c r="A104" s="28">
        <v>93</v>
      </c>
      <c r="B104" s="33" t="s">
        <v>180</v>
      </c>
      <c r="C104" s="33" t="s">
        <v>181</v>
      </c>
      <c r="D104" s="33" t="s">
        <v>27</v>
      </c>
      <c r="E104" s="33" t="s">
        <v>31</v>
      </c>
      <c r="F104" s="34" t="s">
        <v>815</v>
      </c>
      <c r="G104" s="37" t="s">
        <v>630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/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100</v>
      </c>
      <c r="C105" s="33" t="s">
        <v>101</v>
      </c>
      <c r="D105" s="33" t="s">
        <v>50</v>
      </c>
      <c r="E105" s="33" t="s">
        <v>102</v>
      </c>
      <c r="F105" s="34" t="s">
        <v>815</v>
      </c>
      <c r="G105" s="37" t="s">
        <v>630</v>
      </c>
      <c r="H105" s="35">
        <v>55000</v>
      </c>
      <c r="I105" s="35">
        <v>2323.06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>
        <v>1577.45</v>
      </c>
      <c r="Q105" s="35">
        <f t="shared" si="12"/>
        <v>13237.45</v>
      </c>
      <c r="R105" s="35">
        <f t="shared" si="13"/>
        <v>7176.0099999999993</v>
      </c>
      <c r="S105" s="35">
        <f t="shared" si="14"/>
        <v>8409.5</v>
      </c>
      <c r="T105" s="35">
        <f t="shared" si="15"/>
        <v>47823.99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70</v>
      </c>
      <c r="C106" s="33" t="s">
        <v>71</v>
      </c>
      <c r="D106" s="33" t="s">
        <v>72</v>
      </c>
      <c r="E106" s="37" t="s">
        <v>1043</v>
      </c>
      <c r="F106" s="34" t="s">
        <v>814</v>
      </c>
      <c r="G106" s="37" t="s">
        <v>630</v>
      </c>
      <c r="H106" s="35">
        <v>55000</v>
      </c>
      <c r="I106" s="35">
        <v>2559.6799999999998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0</v>
      </c>
      <c r="Q106" s="35">
        <f t="shared" si="12"/>
        <v>11660</v>
      </c>
      <c r="R106" s="35">
        <f t="shared" si="13"/>
        <v>5835.18</v>
      </c>
      <c r="S106" s="35">
        <f t="shared" si="14"/>
        <v>8409.5</v>
      </c>
      <c r="T106" s="35">
        <f t="shared" si="15"/>
        <v>49164.82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622</v>
      </c>
      <c r="C107" s="33" t="s">
        <v>973</v>
      </c>
      <c r="D107" s="33" t="s">
        <v>27</v>
      </c>
      <c r="E107" s="33" t="s">
        <v>31</v>
      </c>
      <c r="F107" s="34" t="s">
        <v>815</v>
      </c>
      <c r="G107" s="37" t="s">
        <v>630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118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208</v>
      </c>
      <c r="C108" s="33" t="s">
        <v>209</v>
      </c>
      <c r="D108" s="33" t="s">
        <v>1153</v>
      </c>
      <c r="E108" s="37" t="s">
        <v>24</v>
      </c>
      <c r="F108" s="34" t="s">
        <v>814</v>
      </c>
      <c r="G108" s="37" t="s">
        <v>631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35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134" t="s">
        <v>368</v>
      </c>
      <c r="C109" s="134" t="s">
        <v>369</v>
      </c>
      <c r="D109" s="135" t="s">
        <v>75</v>
      </c>
      <c r="E109" s="98" t="s">
        <v>370</v>
      </c>
      <c r="F109" s="99" t="s">
        <v>815</v>
      </c>
      <c r="G109" s="98" t="s">
        <v>631</v>
      </c>
      <c r="H109" s="100">
        <v>55000</v>
      </c>
      <c r="I109" s="100">
        <v>2559.6799999999998</v>
      </c>
      <c r="J109" s="100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100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230</v>
      </c>
      <c r="C110" s="33" t="s">
        <v>531</v>
      </c>
      <c r="D110" s="33" t="s">
        <v>231</v>
      </c>
      <c r="E110" s="33" t="s">
        <v>232</v>
      </c>
      <c r="F110" s="34" t="s">
        <v>815</v>
      </c>
      <c r="G110" s="37" t="s">
        <v>630</v>
      </c>
      <c r="H110" s="35">
        <v>50094</v>
      </c>
      <c r="I110" s="35">
        <v>1867.27</v>
      </c>
      <c r="J110" s="35">
        <v>25</v>
      </c>
      <c r="K110" s="35">
        <f t="shared" si="10"/>
        <v>1437.6977999999999</v>
      </c>
      <c r="L110" s="35">
        <f t="shared" si="11"/>
        <v>3556.6739999999995</v>
      </c>
      <c r="M110" s="36">
        <f t="shared" si="9"/>
        <v>551.03400000000011</v>
      </c>
      <c r="N110" s="35">
        <f t="shared" si="16"/>
        <v>1522.8576</v>
      </c>
      <c r="O110" s="35">
        <f t="shared" si="17"/>
        <v>3551.6646000000001</v>
      </c>
      <c r="P110" s="35">
        <v>0</v>
      </c>
      <c r="Q110" s="35">
        <f t="shared" si="12"/>
        <v>10619.928</v>
      </c>
      <c r="R110" s="35">
        <f t="shared" si="13"/>
        <v>4852.8253999999997</v>
      </c>
      <c r="S110" s="35">
        <f t="shared" si="14"/>
        <v>7659.3725999999997</v>
      </c>
      <c r="T110" s="35">
        <f t="shared" si="15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416</v>
      </c>
      <c r="C111" s="33" t="s">
        <v>532</v>
      </c>
      <c r="D111" s="33" t="s">
        <v>44</v>
      </c>
      <c r="E111" s="33" t="s">
        <v>852</v>
      </c>
      <c r="F111" s="34" t="s">
        <v>815</v>
      </c>
      <c r="G111" s="37" t="s">
        <v>631</v>
      </c>
      <c r="H111" s="35">
        <v>50000</v>
      </c>
      <c r="I111" s="35">
        <v>1854</v>
      </c>
      <c r="J111" s="35">
        <v>25</v>
      </c>
      <c r="K111" s="35">
        <f t="shared" si="10"/>
        <v>1435</v>
      </c>
      <c r="L111" s="35">
        <f t="shared" si="11"/>
        <v>3549.9999999999995</v>
      </c>
      <c r="M111" s="36">
        <f t="shared" si="9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2"/>
        <v>10600</v>
      </c>
      <c r="R111" s="35">
        <f t="shared" si="13"/>
        <v>4834</v>
      </c>
      <c r="S111" s="35">
        <f t="shared" si="14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1077</v>
      </c>
      <c r="C112" s="33" t="s">
        <v>267</v>
      </c>
      <c r="D112" s="33" t="s">
        <v>27</v>
      </c>
      <c r="E112" s="33" t="s">
        <v>150</v>
      </c>
      <c r="F112" s="34" t="s">
        <v>814</v>
      </c>
      <c r="G112" s="37" t="s">
        <v>631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1158</v>
      </c>
      <c r="C113" s="33" t="s">
        <v>1159</v>
      </c>
      <c r="D113" s="33" t="s">
        <v>682</v>
      </c>
      <c r="E113" s="37" t="s">
        <v>1160</v>
      </c>
      <c r="F113" s="34" t="s">
        <v>814</v>
      </c>
      <c r="G113" s="37" t="s">
        <v>631</v>
      </c>
      <c r="H113" s="35">
        <v>50000</v>
      </c>
      <c r="I113" s="132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/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97" t="s">
        <v>125</v>
      </c>
      <c r="C114" s="97" t="s">
        <v>126</v>
      </c>
      <c r="D114" s="98" t="s">
        <v>127</v>
      </c>
      <c r="E114" s="97" t="s">
        <v>128</v>
      </c>
      <c r="F114" s="99" t="s">
        <v>814</v>
      </c>
      <c r="G114" s="98" t="s">
        <v>630</v>
      </c>
      <c r="H114" s="100">
        <v>50000</v>
      </c>
      <c r="I114" s="100">
        <v>1617.38</v>
      </c>
      <c r="J114" s="100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>
        <v>1577.45</v>
      </c>
      <c r="Q114" s="35">
        <f t="shared" si="12"/>
        <v>12177.45</v>
      </c>
      <c r="R114" s="35">
        <f t="shared" si="13"/>
        <v>6174.83</v>
      </c>
      <c r="S114" s="35">
        <f t="shared" si="14"/>
        <v>7645</v>
      </c>
      <c r="T114" s="35">
        <f t="shared" si="15"/>
        <v>43825.17</v>
      </c>
      <c r="U114" s="28"/>
      <c r="V114" s="28"/>
    </row>
    <row r="115" spans="1:23" s="6" customFormat="1" ht="18.75" customHeight="1" x14ac:dyDescent="0.3">
      <c r="A115" s="28">
        <v>104</v>
      </c>
      <c r="B115" s="33" t="s">
        <v>276</v>
      </c>
      <c r="C115" s="33" t="s">
        <v>277</v>
      </c>
      <c r="D115" s="33" t="s">
        <v>27</v>
      </c>
      <c r="E115" s="33" t="s">
        <v>128</v>
      </c>
      <c r="F115" s="34" t="s">
        <v>815</v>
      </c>
      <c r="G115" s="37" t="s">
        <v>630</v>
      </c>
      <c r="H115" s="35">
        <v>50000</v>
      </c>
      <c r="I115" s="35">
        <v>1617.38</v>
      </c>
      <c r="J115" s="3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1577.45</v>
      </c>
      <c r="Q115" s="35">
        <f t="shared" si="12"/>
        <v>12177.45</v>
      </c>
      <c r="R115" s="35">
        <f t="shared" si="13"/>
        <v>6174.83</v>
      </c>
      <c r="S115" s="35">
        <f t="shared" si="14"/>
        <v>7645</v>
      </c>
      <c r="T115" s="35">
        <f t="shared" si="15"/>
        <v>43825.17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786</v>
      </c>
      <c r="C116" s="33" t="s">
        <v>787</v>
      </c>
      <c r="D116" s="33" t="s">
        <v>27</v>
      </c>
      <c r="E116" s="33" t="s">
        <v>128</v>
      </c>
      <c r="F116" s="34" t="s">
        <v>815</v>
      </c>
      <c r="G116" s="37" t="s">
        <v>630</v>
      </c>
      <c r="H116" s="35">
        <v>50000</v>
      </c>
      <c r="I116" s="35">
        <v>1854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0</v>
      </c>
      <c r="Q116" s="35">
        <f t="shared" si="12"/>
        <v>10600</v>
      </c>
      <c r="R116" s="35">
        <f t="shared" si="13"/>
        <v>4834</v>
      </c>
      <c r="S116" s="35">
        <f t="shared" si="14"/>
        <v>7645</v>
      </c>
      <c r="T116" s="35">
        <f t="shared" si="15"/>
        <v>45166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1045</v>
      </c>
      <c r="C117" s="33" t="s">
        <v>772</v>
      </c>
      <c r="D117" s="33" t="s">
        <v>27</v>
      </c>
      <c r="E117" s="33" t="s">
        <v>128</v>
      </c>
      <c r="F117" s="34" t="s">
        <v>814</v>
      </c>
      <c r="G117" s="37" t="s">
        <v>630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487</v>
      </c>
      <c r="C118" s="33" t="s">
        <v>488</v>
      </c>
      <c r="D118" s="33" t="s">
        <v>27</v>
      </c>
      <c r="E118" s="33" t="s">
        <v>128</v>
      </c>
      <c r="F118" s="34" t="s">
        <v>815</v>
      </c>
      <c r="G118" s="37" t="s">
        <v>631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1157</v>
      </c>
      <c r="C119" s="33" t="s">
        <v>235</v>
      </c>
      <c r="D119" s="33" t="s">
        <v>93</v>
      </c>
      <c r="E119" s="33" t="s">
        <v>39</v>
      </c>
      <c r="F119" s="34" t="s">
        <v>815</v>
      </c>
      <c r="G119" s="37" t="s">
        <v>630</v>
      </c>
      <c r="H119" s="35">
        <v>47756.28</v>
      </c>
      <c r="I119" s="35">
        <v>1300.71</v>
      </c>
      <c r="J119" s="35">
        <v>25</v>
      </c>
      <c r="K119" s="35">
        <f t="shared" si="10"/>
        <v>1370.6052359999999</v>
      </c>
      <c r="L119" s="35">
        <f t="shared" si="11"/>
        <v>3390.6958799999998</v>
      </c>
      <c r="M119" s="36">
        <f t="shared" si="9"/>
        <v>525.31907999999999</v>
      </c>
      <c r="N119" s="35">
        <f t="shared" si="16"/>
        <v>1451.7909119999999</v>
      </c>
      <c r="O119" s="35">
        <f t="shared" si="17"/>
        <v>3385.9202520000003</v>
      </c>
      <c r="P119" s="35">
        <v>1577.45</v>
      </c>
      <c r="Q119" s="35">
        <f t="shared" si="12"/>
        <v>11701.781360000001</v>
      </c>
      <c r="R119" s="35">
        <f t="shared" si="13"/>
        <v>5725.5561479999997</v>
      </c>
      <c r="S119" s="35">
        <f t="shared" si="14"/>
        <v>7301.9352120000003</v>
      </c>
      <c r="T119" s="35">
        <f t="shared" si="15"/>
        <v>42030.723851999996</v>
      </c>
      <c r="U119" s="106"/>
      <c r="V119" s="106"/>
      <c r="W119" s="107"/>
    </row>
    <row r="120" spans="1:23" s="6" customFormat="1" ht="18.75" customHeight="1" x14ac:dyDescent="0.3">
      <c r="A120" s="28">
        <v>109</v>
      </c>
      <c r="B120" s="33" t="s">
        <v>249</v>
      </c>
      <c r="C120" s="33" t="s">
        <v>534</v>
      </c>
      <c r="D120" s="33" t="s">
        <v>27</v>
      </c>
      <c r="E120" s="37" t="s">
        <v>250</v>
      </c>
      <c r="F120" s="34" t="s">
        <v>814</v>
      </c>
      <c r="G120" s="37" t="s">
        <v>630</v>
      </c>
      <c r="H120" s="35">
        <v>45919.5</v>
      </c>
      <c r="I120" s="35">
        <v>1041.48</v>
      </c>
      <c r="J120" s="35">
        <v>25</v>
      </c>
      <c r="K120" s="35">
        <f t="shared" si="10"/>
        <v>1317.8896500000001</v>
      </c>
      <c r="L120" s="35">
        <f t="shared" si="11"/>
        <v>3260.2844999999998</v>
      </c>
      <c r="M120" s="36">
        <f t="shared" si="9"/>
        <v>505.11450000000008</v>
      </c>
      <c r="N120" s="35">
        <f t="shared" si="16"/>
        <v>1395.9528</v>
      </c>
      <c r="O120" s="35">
        <f t="shared" si="17"/>
        <v>3255.6925500000002</v>
      </c>
      <c r="P120" s="35">
        <v>1577.45</v>
      </c>
      <c r="Q120" s="35">
        <f t="shared" si="12"/>
        <v>11312.384</v>
      </c>
      <c r="R120" s="35">
        <f t="shared" si="13"/>
        <v>5357.7724500000004</v>
      </c>
      <c r="S120" s="35">
        <f t="shared" si="14"/>
        <v>7021.0915500000001</v>
      </c>
      <c r="T120" s="35">
        <f t="shared" si="15"/>
        <v>40561.727549999996</v>
      </c>
      <c r="U120" s="106"/>
      <c r="V120" s="106"/>
      <c r="W120" s="107"/>
    </row>
    <row r="121" spans="1:23" s="6" customFormat="1" ht="18.75" customHeight="1" x14ac:dyDescent="0.3">
      <c r="A121" s="28">
        <v>110</v>
      </c>
      <c r="B121" s="33" t="s">
        <v>338</v>
      </c>
      <c r="C121" s="33" t="s">
        <v>535</v>
      </c>
      <c r="D121" s="33" t="s">
        <v>241</v>
      </c>
      <c r="E121" s="33" t="s">
        <v>339</v>
      </c>
      <c r="F121" s="34" t="s">
        <v>815</v>
      </c>
      <c r="G121" s="37" t="s">
        <v>983</v>
      </c>
      <c r="H121" s="35">
        <v>45600</v>
      </c>
      <c r="I121" s="35">
        <v>759.77</v>
      </c>
      <c r="J121" s="35">
        <v>25</v>
      </c>
      <c r="K121" s="35">
        <f t="shared" si="10"/>
        <v>1308.72</v>
      </c>
      <c r="L121" s="35">
        <f t="shared" si="11"/>
        <v>3237.6</v>
      </c>
      <c r="M121" s="36">
        <f t="shared" ref="M121:M184" si="18">H121*1.1%</f>
        <v>501.6</v>
      </c>
      <c r="N121" s="35">
        <f t="shared" si="16"/>
        <v>1386.24</v>
      </c>
      <c r="O121" s="35">
        <f t="shared" si="17"/>
        <v>3233.0400000000004</v>
      </c>
      <c r="P121" s="35">
        <v>3154.9</v>
      </c>
      <c r="Q121" s="35">
        <f t="shared" si="12"/>
        <v>12822.1</v>
      </c>
      <c r="R121" s="35">
        <f t="shared" si="13"/>
        <v>6634.6299999999992</v>
      </c>
      <c r="S121" s="35">
        <f t="shared" si="14"/>
        <v>6972.24</v>
      </c>
      <c r="T121" s="35">
        <f t="shared" si="15"/>
        <v>38965.370000000003</v>
      </c>
      <c r="U121" s="28"/>
      <c r="V121" s="28"/>
    </row>
    <row r="122" spans="1:23" s="6" customFormat="1" ht="18.75" customHeight="1" x14ac:dyDescent="0.3">
      <c r="A122" s="28">
        <v>111</v>
      </c>
      <c r="B122" s="33" t="s">
        <v>677</v>
      </c>
      <c r="C122" s="33" t="s">
        <v>678</v>
      </c>
      <c r="D122" s="33" t="s">
        <v>38</v>
      </c>
      <c r="E122" s="33" t="s">
        <v>394</v>
      </c>
      <c r="F122" s="34" t="s">
        <v>815</v>
      </c>
      <c r="G122" s="37" t="s">
        <v>631</v>
      </c>
      <c r="H122" s="35">
        <v>45000</v>
      </c>
      <c r="I122" s="35">
        <v>1148.33</v>
      </c>
      <c r="J122" s="35">
        <v>25</v>
      </c>
      <c r="K122" s="35">
        <f t="shared" si="10"/>
        <v>1291.5</v>
      </c>
      <c r="L122" s="35">
        <f t="shared" si="11"/>
        <v>3194.9999999999995</v>
      </c>
      <c r="M122" s="36">
        <f t="shared" si="18"/>
        <v>495.00000000000006</v>
      </c>
      <c r="N122" s="35">
        <f t="shared" si="16"/>
        <v>1368</v>
      </c>
      <c r="O122" s="35">
        <f t="shared" si="17"/>
        <v>3190.5</v>
      </c>
      <c r="P122" s="35">
        <v>0</v>
      </c>
      <c r="Q122" s="35">
        <f t="shared" si="12"/>
        <v>9540</v>
      </c>
      <c r="R122" s="35">
        <f t="shared" si="13"/>
        <v>3832.83</v>
      </c>
      <c r="S122" s="35">
        <f t="shared" si="14"/>
        <v>6880.5</v>
      </c>
      <c r="T122" s="35">
        <f t="shared" si="15"/>
        <v>41167.17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252</v>
      </c>
      <c r="C123" s="33" t="s">
        <v>253</v>
      </c>
      <c r="D123" s="33" t="s">
        <v>27</v>
      </c>
      <c r="E123" s="37" t="s">
        <v>961</v>
      </c>
      <c r="F123" s="34" t="s">
        <v>815</v>
      </c>
      <c r="G123" s="37" t="s">
        <v>630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928</v>
      </c>
      <c r="C124" s="33" t="s">
        <v>929</v>
      </c>
      <c r="D124" s="33" t="s">
        <v>679</v>
      </c>
      <c r="E124" s="37" t="s">
        <v>394</v>
      </c>
      <c r="F124" s="34" t="s">
        <v>815</v>
      </c>
      <c r="G124" s="37" t="s">
        <v>631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790</v>
      </c>
      <c r="C125" s="33" t="s">
        <v>791</v>
      </c>
      <c r="D125" s="33" t="s">
        <v>38</v>
      </c>
      <c r="E125" s="33" t="s">
        <v>394</v>
      </c>
      <c r="F125" s="34" t="s">
        <v>814</v>
      </c>
      <c r="G125" s="37" t="s">
        <v>631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893</v>
      </c>
      <c r="C126" s="33" t="s">
        <v>894</v>
      </c>
      <c r="D126" s="33" t="s">
        <v>38</v>
      </c>
      <c r="E126" s="33" t="s">
        <v>394</v>
      </c>
      <c r="F126" s="34" t="s">
        <v>815</v>
      </c>
      <c r="G126" s="37" t="s">
        <v>631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327</v>
      </c>
      <c r="C127" s="33" t="s">
        <v>581</v>
      </c>
      <c r="D127" s="33" t="s">
        <v>393</v>
      </c>
      <c r="E127" s="37" t="s">
        <v>394</v>
      </c>
      <c r="F127" s="34" t="s">
        <v>815</v>
      </c>
      <c r="G127" s="37" t="s">
        <v>631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963</v>
      </c>
      <c r="C128" s="33" t="s">
        <v>964</v>
      </c>
      <c r="D128" s="33" t="s">
        <v>27</v>
      </c>
      <c r="E128" s="37" t="s">
        <v>394</v>
      </c>
      <c r="F128" s="34" t="s">
        <v>814</v>
      </c>
      <c r="G128" s="37" t="s">
        <v>631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107" customFormat="1" ht="24.75" customHeight="1" x14ac:dyDescent="0.3">
      <c r="A129" s="28">
        <v>118</v>
      </c>
      <c r="B129" s="97" t="s">
        <v>716</v>
      </c>
      <c r="C129" s="97" t="s">
        <v>717</v>
      </c>
      <c r="D129" s="98" t="s">
        <v>942</v>
      </c>
      <c r="E129" s="97" t="s">
        <v>394</v>
      </c>
      <c r="F129" s="99" t="s">
        <v>814</v>
      </c>
      <c r="G129" s="98" t="s">
        <v>631</v>
      </c>
      <c r="H129" s="100">
        <v>45000</v>
      </c>
      <c r="I129" s="100">
        <v>1148.33</v>
      </c>
      <c r="J129" s="100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100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  <c r="W129" s="6"/>
    </row>
    <row r="130" spans="1:23" s="6" customFormat="1" ht="18.75" customHeight="1" x14ac:dyDescent="0.3">
      <c r="A130" s="28">
        <v>119</v>
      </c>
      <c r="B130" s="97" t="s">
        <v>200</v>
      </c>
      <c r="C130" s="97" t="s">
        <v>986</v>
      </c>
      <c r="D130" s="98" t="s">
        <v>241</v>
      </c>
      <c r="E130" s="97" t="s">
        <v>394</v>
      </c>
      <c r="F130" s="99" t="s">
        <v>814</v>
      </c>
      <c r="G130" s="98" t="s">
        <v>631</v>
      </c>
      <c r="H130" s="100">
        <v>45000</v>
      </c>
      <c r="I130" s="100">
        <v>1148.33</v>
      </c>
      <c r="J130" s="100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100"/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</row>
    <row r="131" spans="1:23" s="6" customFormat="1" ht="18.75" customHeight="1" x14ac:dyDescent="0.3">
      <c r="A131" s="28">
        <v>120</v>
      </c>
      <c r="B131" s="33" t="s">
        <v>268</v>
      </c>
      <c r="C131" s="33" t="s">
        <v>269</v>
      </c>
      <c r="D131" s="33" t="s">
        <v>940</v>
      </c>
      <c r="E131" s="33" t="s">
        <v>39</v>
      </c>
      <c r="F131" s="34" t="s">
        <v>814</v>
      </c>
      <c r="G131" s="37" t="s">
        <v>631</v>
      </c>
      <c r="H131" s="35">
        <v>45000</v>
      </c>
      <c r="I131" s="35">
        <v>911.71</v>
      </c>
      <c r="J131" s="3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35">
        <v>1577.45</v>
      </c>
      <c r="Q131" s="35">
        <f t="shared" si="12"/>
        <v>11117.45</v>
      </c>
      <c r="R131" s="35">
        <f t="shared" si="13"/>
        <v>5173.66</v>
      </c>
      <c r="S131" s="35">
        <f t="shared" si="14"/>
        <v>6880.5</v>
      </c>
      <c r="T131" s="35">
        <f t="shared" si="15"/>
        <v>39826.339999999997</v>
      </c>
      <c r="U131" s="106"/>
      <c r="V131" s="106"/>
      <c r="W131" s="107"/>
    </row>
    <row r="132" spans="1:23" s="107" customFormat="1" ht="19.5" customHeight="1" x14ac:dyDescent="0.3">
      <c r="A132" s="28">
        <v>121</v>
      </c>
      <c r="B132" s="119" t="s">
        <v>826</v>
      </c>
      <c r="C132" s="119" t="s">
        <v>827</v>
      </c>
      <c r="D132" s="119" t="s">
        <v>44</v>
      </c>
      <c r="E132" s="120" t="s">
        <v>39</v>
      </c>
      <c r="F132" s="121" t="s">
        <v>815</v>
      </c>
      <c r="G132" s="120" t="s">
        <v>631</v>
      </c>
      <c r="H132" s="122">
        <v>45000</v>
      </c>
      <c r="I132" s="122">
        <v>1148.33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1577.45</v>
      </c>
      <c r="Q132" s="35">
        <f t="shared" si="12"/>
        <v>11117.45</v>
      </c>
      <c r="R132" s="35">
        <f t="shared" si="13"/>
        <v>5410.28</v>
      </c>
      <c r="S132" s="35">
        <f t="shared" si="14"/>
        <v>6880.5</v>
      </c>
      <c r="T132" s="35">
        <f t="shared" si="15"/>
        <v>39589.72</v>
      </c>
      <c r="U132" s="28"/>
      <c r="V132" s="28"/>
      <c r="W132" s="6"/>
    </row>
    <row r="133" spans="1:23" s="6" customFormat="1" ht="18.75" customHeight="1" x14ac:dyDescent="0.3">
      <c r="A133" s="28">
        <v>122</v>
      </c>
      <c r="B133" s="33" t="s">
        <v>889</v>
      </c>
      <c r="C133" s="33" t="s">
        <v>890</v>
      </c>
      <c r="D133" s="33" t="s">
        <v>393</v>
      </c>
      <c r="E133" s="33" t="s">
        <v>394</v>
      </c>
      <c r="F133" s="34" t="s">
        <v>815</v>
      </c>
      <c r="G133" s="37" t="s">
        <v>631</v>
      </c>
      <c r="H133" s="35">
        <v>45000</v>
      </c>
      <c r="I133" s="35">
        <v>911.71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>
        <v>1577.45</v>
      </c>
      <c r="Q133" s="35">
        <f t="shared" si="12"/>
        <v>11117.45</v>
      </c>
      <c r="R133" s="35">
        <f t="shared" si="13"/>
        <v>5173.66</v>
      </c>
      <c r="S133" s="35">
        <f t="shared" si="14"/>
        <v>6880.5</v>
      </c>
      <c r="T133" s="35">
        <f t="shared" si="15"/>
        <v>39826.339999999997</v>
      </c>
      <c r="U133" s="28"/>
      <c r="V133" s="28"/>
    </row>
    <row r="134" spans="1:23" s="6" customFormat="1" ht="18.75" customHeight="1" x14ac:dyDescent="0.3">
      <c r="A134" s="28">
        <v>123</v>
      </c>
      <c r="B134" s="97" t="s">
        <v>171</v>
      </c>
      <c r="C134" s="97" t="s">
        <v>138</v>
      </c>
      <c r="D134" s="98" t="s">
        <v>27</v>
      </c>
      <c r="E134" s="97" t="s">
        <v>43</v>
      </c>
      <c r="F134" s="99" t="s">
        <v>814</v>
      </c>
      <c r="G134" s="98" t="s">
        <v>631</v>
      </c>
      <c r="H134" s="100">
        <v>45000</v>
      </c>
      <c r="I134" s="100">
        <v>911.71</v>
      </c>
      <c r="J134" s="100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1577.45</v>
      </c>
      <c r="Q134" s="35">
        <f t="shared" si="12"/>
        <v>11117.45</v>
      </c>
      <c r="R134" s="35">
        <f t="shared" si="13"/>
        <v>5173.66</v>
      </c>
      <c r="S134" s="35">
        <f t="shared" si="14"/>
        <v>6880.5</v>
      </c>
      <c r="T134" s="35">
        <f t="shared" si="15"/>
        <v>39826.339999999997</v>
      </c>
      <c r="U134" s="28"/>
      <c r="V134" s="28"/>
    </row>
    <row r="135" spans="1:23" s="6" customFormat="1" ht="18.75" customHeight="1" x14ac:dyDescent="0.3">
      <c r="A135" s="28">
        <v>124</v>
      </c>
      <c r="B135" s="33" t="s">
        <v>151</v>
      </c>
      <c r="C135" s="33" t="s">
        <v>152</v>
      </c>
      <c r="D135" s="33" t="s">
        <v>93</v>
      </c>
      <c r="E135" s="33" t="s">
        <v>39</v>
      </c>
      <c r="F135" s="34" t="s">
        <v>815</v>
      </c>
      <c r="G135" s="37" t="s">
        <v>630</v>
      </c>
      <c r="H135" s="35">
        <v>45000</v>
      </c>
      <c r="I135" s="35">
        <v>1148.33</v>
      </c>
      <c r="J135" s="3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0</v>
      </c>
      <c r="Q135" s="35">
        <f t="shared" si="12"/>
        <v>9540</v>
      </c>
      <c r="R135" s="35">
        <f t="shared" si="13"/>
        <v>3832.83</v>
      </c>
      <c r="S135" s="35">
        <f t="shared" si="14"/>
        <v>6880.5</v>
      </c>
      <c r="T135" s="35">
        <f t="shared" si="15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688</v>
      </c>
      <c r="C136" s="33" t="s">
        <v>689</v>
      </c>
      <c r="D136" s="33" t="s">
        <v>93</v>
      </c>
      <c r="E136" s="33" t="s">
        <v>394</v>
      </c>
      <c r="F136" s="34" t="s">
        <v>815</v>
      </c>
      <c r="G136" s="37" t="s">
        <v>631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527</v>
      </c>
      <c r="C137" s="33" t="s">
        <v>526</v>
      </c>
      <c r="D137" s="33" t="s">
        <v>145</v>
      </c>
      <c r="E137" s="33" t="s">
        <v>39</v>
      </c>
      <c r="F137" s="34" t="s">
        <v>815</v>
      </c>
      <c r="G137" s="37" t="s">
        <v>631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697</v>
      </c>
      <c r="C138" s="33" t="s">
        <v>698</v>
      </c>
      <c r="D138" s="33" t="s">
        <v>44</v>
      </c>
      <c r="E138" s="33" t="s">
        <v>394</v>
      </c>
      <c r="F138" s="34" t="s">
        <v>815</v>
      </c>
      <c r="G138" s="37" t="s">
        <v>631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550</v>
      </c>
      <c r="C139" s="33" t="s">
        <v>551</v>
      </c>
      <c r="D139" s="33" t="s">
        <v>44</v>
      </c>
      <c r="E139" s="33" t="s">
        <v>39</v>
      </c>
      <c r="F139" s="34" t="s">
        <v>814</v>
      </c>
      <c r="G139" s="37" t="s">
        <v>631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552</v>
      </c>
      <c r="C140" s="33" t="s">
        <v>553</v>
      </c>
      <c r="D140" s="33" t="s">
        <v>44</v>
      </c>
      <c r="E140" s="33" t="s">
        <v>39</v>
      </c>
      <c r="F140" s="34" t="s">
        <v>814</v>
      </c>
      <c r="G140" s="37" t="s">
        <v>631</v>
      </c>
      <c r="H140" s="35">
        <v>45000</v>
      </c>
      <c r="I140" s="35">
        <v>1148.33</v>
      </c>
      <c r="J140" s="35">
        <v>25</v>
      </c>
      <c r="K140" s="35">
        <f t="shared" ref="K140:K203" si="19">+H140*2.87%</f>
        <v>1291.5</v>
      </c>
      <c r="L140" s="35">
        <f t="shared" ref="L140:L203" si="20">H140*7.1%</f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ref="Q140:Q203" si="21">SUM(K140:P140)</f>
        <v>9540</v>
      </c>
      <c r="R140" s="35">
        <f t="shared" ref="R140:R203" si="22">+I140+J140+K140+N140+P140</f>
        <v>3832.83</v>
      </c>
      <c r="S140" s="35">
        <f t="shared" ref="S140:S203" si="23">+L140+M140+O140</f>
        <v>6880.5</v>
      </c>
      <c r="T140" s="35">
        <f t="shared" ref="T140:T203" si="24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295</v>
      </c>
      <c r="C141" s="33" t="s">
        <v>583</v>
      </c>
      <c r="D141" s="33" t="s">
        <v>145</v>
      </c>
      <c r="E141" s="33" t="s">
        <v>645</v>
      </c>
      <c r="F141" s="34" t="s">
        <v>814</v>
      </c>
      <c r="G141" s="37" t="s">
        <v>631</v>
      </c>
      <c r="H141" s="35">
        <v>45000</v>
      </c>
      <c r="I141" s="35">
        <v>1148.33</v>
      </c>
      <c r="J141" s="35">
        <v>25</v>
      </c>
      <c r="K141" s="35">
        <f t="shared" si="19"/>
        <v>1291.5</v>
      </c>
      <c r="L141" s="35">
        <f t="shared" si="20"/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si="21"/>
        <v>9540</v>
      </c>
      <c r="R141" s="35">
        <f t="shared" si="22"/>
        <v>3832.83</v>
      </c>
      <c r="S141" s="35">
        <f t="shared" si="23"/>
        <v>6880.5</v>
      </c>
      <c r="T141" s="35">
        <f t="shared" si="24"/>
        <v>41167.17</v>
      </c>
      <c r="U141" s="106"/>
      <c r="V141" s="106"/>
      <c r="W141" s="107"/>
    </row>
    <row r="142" spans="1:23" s="6" customFormat="1" ht="18.75" customHeight="1" x14ac:dyDescent="0.3">
      <c r="A142" s="28">
        <v>131</v>
      </c>
      <c r="B142" s="33" t="s">
        <v>45</v>
      </c>
      <c r="C142" s="33" t="s">
        <v>46</v>
      </c>
      <c r="D142" s="33" t="s">
        <v>47</v>
      </c>
      <c r="E142" s="33" t="s">
        <v>31</v>
      </c>
      <c r="F142" s="34" t="s">
        <v>815</v>
      </c>
      <c r="G142" s="37" t="s">
        <v>630</v>
      </c>
      <c r="H142" s="35">
        <v>45000</v>
      </c>
      <c r="I142" s="35">
        <v>911.71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1577.45</v>
      </c>
      <c r="Q142" s="35">
        <f t="shared" si="21"/>
        <v>11117.45</v>
      </c>
      <c r="R142" s="35">
        <f t="shared" si="22"/>
        <v>5173.66</v>
      </c>
      <c r="S142" s="35">
        <f t="shared" si="23"/>
        <v>6880.5</v>
      </c>
      <c r="T142" s="35">
        <f t="shared" si="24"/>
        <v>39826.339999999997</v>
      </c>
      <c r="U142" s="106"/>
      <c r="V142" s="106"/>
      <c r="W142" s="107"/>
    </row>
    <row r="143" spans="1:23" s="6" customFormat="1" ht="18.75" customHeight="1" x14ac:dyDescent="0.3">
      <c r="A143" s="28">
        <v>132</v>
      </c>
      <c r="B143" s="33" t="s">
        <v>109</v>
      </c>
      <c r="C143" s="33" t="s">
        <v>110</v>
      </c>
      <c r="D143" s="33" t="s">
        <v>47</v>
      </c>
      <c r="E143" s="33" t="s">
        <v>31</v>
      </c>
      <c r="F143" s="34" t="s">
        <v>815</v>
      </c>
      <c r="G143" s="37" t="s">
        <v>630</v>
      </c>
      <c r="H143" s="35">
        <v>45000</v>
      </c>
      <c r="I143" s="35">
        <v>911.71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ref="N143:N206" si="25">H143*3.04%</f>
        <v>1368</v>
      </c>
      <c r="O143" s="35">
        <f t="shared" ref="O143:O206" si="26">H143*7.09%</f>
        <v>3190.5</v>
      </c>
      <c r="P143" s="35">
        <v>1577.45</v>
      </c>
      <c r="Q143" s="35">
        <f t="shared" si="21"/>
        <v>11117.45</v>
      </c>
      <c r="R143" s="35">
        <f t="shared" si="22"/>
        <v>5173.66</v>
      </c>
      <c r="S143" s="35">
        <f t="shared" si="23"/>
        <v>6880.5</v>
      </c>
      <c r="T143" s="35">
        <f t="shared" si="24"/>
        <v>39826.339999999997</v>
      </c>
      <c r="U143" s="28"/>
      <c r="V143" s="28"/>
    </row>
    <row r="144" spans="1:23" s="107" customFormat="1" ht="16.5" customHeight="1" x14ac:dyDescent="0.3">
      <c r="A144" s="28">
        <v>133</v>
      </c>
      <c r="B144" s="33" t="s">
        <v>141</v>
      </c>
      <c r="C144" s="33" t="s">
        <v>142</v>
      </c>
      <c r="D144" s="33" t="s">
        <v>47</v>
      </c>
      <c r="E144" s="33" t="s">
        <v>31</v>
      </c>
      <c r="F144" s="34" t="s">
        <v>815</v>
      </c>
      <c r="G144" s="37" t="s">
        <v>630</v>
      </c>
      <c r="H144" s="35">
        <v>45000</v>
      </c>
      <c r="I144" s="35">
        <v>1148.33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si="25"/>
        <v>1368</v>
      </c>
      <c r="O144" s="35">
        <f t="shared" si="26"/>
        <v>3190.5</v>
      </c>
      <c r="P144" s="35">
        <v>0</v>
      </c>
      <c r="Q144" s="35">
        <f t="shared" si="21"/>
        <v>9540</v>
      </c>
      <c r="R144" s="35">
        <f t="shared" si="22"/>
        <v>3832.83</v>
      </c>
      <c r="S144" s="35">
        <f t="shared" si="23"/>
        <v>6880.5</v>
      </c>
      <c r="T144" s="35">
        <f t="shared" si="24"/>
        <v>41167.17</v>
      </c>
      <c r="U144" s="106"/>
      <c r="V144" s="106"/>
    </row>
    <row r="145" spans="1:23" s="6" customFormat="1" ht="18.75" customHeight="1" x14ac:dyDescent="0.3">
      <c r="A145" s="28">
        <v>134</v>
      </c>
      <c r="B145" s="33" t="s">
        <v>323</v>
      </c>
      <c r="C145" s="33" t="s">
        <v>536</v>
      </c>
      <c r="D145" s="33" t="s">
        <v>679</v>
      </c>
      <c r="E145" s="33" t="s">
        <v>998</v>
      </c>
      <c r="F145" s="34" t="s">
        <v>815</v>
      </c>
      <c r="G145" s="37" t="s">
        <v>631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28"/>
      <c r="V145" s="28"/>
    </row>
    <row r="146" spans="1:23" s="107" customFormat="1" ht="20.25" customHeight="1" x14ac:dyDescent="0.3">
      <c r="A146" s="28">
        <v>135</v>
      </c>
      <c r="B146" s="33" t="s">
        <v>1010</v>
      </c>
      <c r="C146" s="33" t="s">
        <v>1011</v>
      </c>
      <c r="D146" s="33" t="s">
        <v>1012</v>
      </c>
      <c r="E146" s="33" t="s">
        <v>998</v>
      </c>
      <c r="F146" s="34" t="s">
        <v>814</v>
      </c>
      <c r="G146" s="37" t="s">
        <v>631</v>
      </c>
      <c r="H146" s="35">
        <v>45000</v>
      </c>
      <c r="I146" s="96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  <c r="W146" s="6"/>
    </row>
    <row r="147" spans="1:23" s="6" customFormat="1" ht="18.75" customHeight="1" x14ac:dyDescent="0.3">
      <c r="A147" s="28">
        <v>136</v>
      </c>
      <c r="B147" s="33" t="s">
        <v>948</v>
      </c>
      <c r="C147" s="33" t="s">
        <v>947</v>
      </c>
      <c r="D147" s="33" t="s">
        <v>940</v>
      </c>
      <c r="E147" s="33" t="s">
        <v>394</v>
      </c>
      <c r="F147" s="34" t="s">
        <v>815</v>
      </c>
      <c r="G147" s="37" t="s">
        <v>631</v>
      </c>
      <c r="H147" s="35">
        <v>45000</v>
      </c>
      <c r="I147" s="35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</row>
    <row r="148" spans="1:23" s="6" customFormat="1" ht="18.75" customHeight="1" x14ac:dyDescent="0.3">
      <c r="A148" s="28">
        <v>137</v>
      </c>
      <c r="B148" s="33" t="s">
        <v>625</v>
      </c>
      <c r="C148" s="33" t="s">
        <v>624</v>
      </c>
      <c r="D148" s="33" t="s">
        <v>27</v>
      </c>
      <c r="E148" s="33" t="s">
        <v>1131</v>
      </c>
      <c r="F148" s="34" t="s">
        <v>815</v>
      </c>
      <c r="G148" s="37" t="s">
        <v>630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1"/>
        <v>9540</v>
      </c>
      <c r="R148" s="35">
        <f t="shared" si="22"/>
        <v>3832.83</v>
      </c>
      <c r="S148" s="35">
        <f t="shared" si="23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200</v>
      </c>
      <c r="C149" s="33" t="s">
        <v>201</v>
      </c>
      <c r="D149" s="33" t="s">
        <v>202</v>
      </c>
      <c r="E149" s="33" t="s">
        <v>203</v>
      </c>
      <c r="F149" s="34" t="s">
        <v>814</v>
      </c>
      <c r="G149" s="37" t="s">
        <v>630</v>
      </c>
      <c r="H149" s="35">
        <v>45000</v>
      </c>
      <c r="I149" s="35">
        <v>911.71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1577.45</v>
      </c>
      <c r="Q149" s="35">
        <f t="shared" si="21"/>
        <v>11117.45</v>
      </c>
      <c r="R149" s="35">
        <f t="shared" si="22"/>
        <v>5173.66</v>
      </c>
      <c r="S149" s="35">
        <f t="shared" si="23"/>
        <v>6880.5</v>
      </c>
      <c r="T149" s="35">
        <f t="shared" si="24"/>
        <v>39826.339999999997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1098</v>
      </c>
      <c r="C150" s="33" t="s">
        <v>1099</v>
      </c>
      <c r="D150" s="33" t="s">
        <v>1100</v>
      </c>
      <c r="E150" s="33" t="s">
        <v>394</v>
      </c>
      <c r="F150" s="34" t="s">
        <v>815</v>
      </c>
      <c r="G150" s="37" t="s">
        <v>631</v>
      </c>
      <c r="H150" s="35">
        <v>45000</v>
      </c>
      <c r="I150" s="35">
        <v>1148.33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>
        <v>0</v>
      </c>
      <c r="Q150" s="35">
        <f t="shared" si="21"/>
        <v>9540</v>
      </c>
      <c r="R150" s="35">
        <f t="shared" si="22"/>
        <v>3832.83</v>
      </c>
      <c r="S150" s="35">
        <f t="shared" si="23"/>
        <v>6880.5</v>
      </c>
      <c r="T150" s="35">
        <f t="shared" si="24"/>
        <v>41167.17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457</v>
      </c>
      <c r="C151" s="33" t="s">
        <v>458</v>
      </c>
      <c r="D151" s="33" t="s">
        <v>98</v>
      </c>
      <c r="E151" s="33" t="s">
        <v>288</v>
      </c>
      <c r="F151" s="34" t="s">
        <v>815</v>
      </c>
      <c r="G151" s="37" t="s">
        <v>631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/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491</v>
      </c>
      <c r="C152" s="33" t="s">
        <v>492</v>
      </c>
      <c r="D152" s="33" t="s">
        <v>27</v>
      </c>
      <c r="E152" s="33" t="s">
        <v>31</v>
      </c>
      <c r="F152" s="34" t="s">
        <v>815</v>
      </c>
      <c r="G152" s="37" t="s">
        <v>630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>
        <v>0</v>
      </c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189</v>
      </c>
      <c r="C153" s="33" t="s">
        <v>190</v>
      </c>
      <c r="D153" s="33" t="s">
        <v>72</v>
      </c>
      <c r="E153" s="33" t="s">
        <v>1154</v>
      </c>
      <c r="F153" s="34" t="s">
        <v>814</v>
      </c>
      <c r="G153" s="37" t="s">
        <v>630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733</v>
      </c>
      <c r="C154" s="33" t="s">
        <v>734</v>
      </c>
      <c r="D154" s="33" t="s">
        <v>93</v>
      </c>
      <c r="E154" s="33" t="s">
        <v>394</v>
      </c>
      <c r="F154" s="34" t="s">
        <v>815</v>
      </c>
      <c r="G154" s="37" t="s">
        <v>631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776</v>
      </c>
      <c r="C155" s="33" t="s">
        <v>777</v>
      </c>
      <c r="D155" s="33" t="s">
        <v>331</v>
      </c>
      <c r="E155" s="33" t="s">
        <v>394</v>
      </c>
      <c r="F155" s="34" t="s">
        <v>815</v>
      </c>
      <c r="G155" s="37" t="s">
        <v>631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885</v>
      </c>
      <c r="C156" s="33" t="s">
        <v>886</v>
      </c>
      <c r="D156" s="33" t="s">
        <v>44</v>
      </c>
      <c r="E156" s="33" t="s">
        <v>394</v>
      </c>
      <c r="F156" s="34" t="s">
        <v>815</v>
      </c>
      <c r="G156" s="37" t="s">
        <v>631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914</v>
      </c>
      <c r="C157" s="33" t="s">
        <v>915</v>
      </c>
      <c r="D157" s="33" t="s">
        <v>241</v>
      </c>
      <c r="E157" s="33" t="s">
        <v>394</v>
      </c>
      <c r="F157" s="34" t="s">
        <v>815</v>
      </c>
      <c r="G157" s="37" t="s">
        <v>631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745</v>
      </c>
      <c r="C158" s="33" t="s">
        <v>746</v>
      </c>
      <c r="D158" s="33" t="s">
        <v>1009</v>
      </c>
      <c r="E158" s="33" t="s">
        <v>394</v>
      </c>
      <c r="F158" s="34" t="s">
        <v>815</v>
      </c>
      <c r="G158" s="37" t="s">
        <v>631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123" t="s">
        <v>525</v>
      </c>
      <c r="C159" s="33" t="s">
        <v>542</v>
      </c>
      <c r="D159" s="123" t="s">
        <v>1021</v>
      </c>
      <c r="E159" s="33" t="s">
        <v>1136</v>
      </c>
      <c r="F159" s="34" t="s">
        <v>815</v>
      </c>
      <c r="G159" s="37" t="s">
        <v>630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563</v>
      </c>
      <c r="C160" s="33" t="s">
        <v>564</v>
      </c>
      <c r="D160" s="33" t="s">
        <v>1021</v>
      </c>
      <c r="E160" s="33" t="s">
        <v>31</v>
      </c>
      <c r="F160" s="34" t="s">
        <v>815</v>
      </c>
      <c r="G160" s="37" t="s">
        <v>630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603</v>
      </c>
      <c r="C161" s="33" t="s">
        <v>604</v>
      </c>
      <c r="D161" s="33" t="s">
        <v>27</v>
      </c>
      <c r="E161" s="33" t="s">
        <v>31</v>
      </c>
      <c r="F161" s="34" t="s">
        <v>815</v>
      </c>
      <c r="G161" s="37" t="s">
        <v>630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769</v>
      </c>
      <c r="C162" s="33" t="s">
        <v>601</v>
      </c>
      <c r="D162" s="33" t="s">
        <v>127</v>
      </c>
      <c r="E162" s="33" t="s">
        <v>1133</v>
      </c>
      <c r="F162" s="34" t="s">
        <v>814</v>
      </c>
      <c r="G162" s="37" t="s">
        <v>631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620</v>
      </c>
      <c r="C163" s="33" t="s">
        <v>621</v>
      </c>
      <c r="D163" s="33" t="s">
        <v>27</v>
      </c>
      <c r="E163" s="33" t="s">
        <v>394</v>
      </c>
      <c r="F163" s="34" t="s">
        <v>814</v>
      </c>
      <c r="G163" s="37" t="s">
        <v>631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107" customFormat="1" ht="23.25" customHeight="1" x14ac:dyDescent="0.3">
      <c r="A164" s="28">
        <v>153</v>
      </c>
      <c r="B164" s="33" t="s">
        <v>807</v>
      </c>
      <c r="C164" s="33" t="s">
        <v>808</v>
      </c>
      <c r="D164" s="33" t="s">
        <v>38</v>
      </c>
      <c r="E164" s="33" t="s">
        <v>1129</v>
      </c>
      <c r="F164" s="34" t="s">
        <v>814</v>
      </c>
      <c r="G164" s="37" t="s">
        <v>631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  <c r="W164" s="6"/>
    </row>
    <row r="165" spans="1:23" s="6" customFormat="1" ht="18.75" customHeight="1" x14ac:dyDescent="0.3">
      <c r="A165" s="28">
        <v>154</v>
      </c>
      <c r="B165" s="33" t="s">
        <v>198</v>
      </c>
      <c r="C165" s="33" t="s">
        <v>199</v>
      </c>
      <c r="D165" s="33" t="s">
        <v>34</v>
      </c>
      <c r="E165" s="33" t="s">
        <v>35</v>
      </c>
      <c r="F165" s="34" t="s">
        <v>815</v>
      </c>
      <c r="G165" s="37" t="s">
        <v>630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222</v>
      </c>
      <c r="C166" s="33" t="s">
        <v>223</v>
      </c>
      <c r="D166" s="33" t="s">
        <v>34</v>
      </c>
      <c r="E166" s="33" t="s">
        <v>35</v>
      </c>
      <c r="F166" s="34" t="s">
        <v>815</v>
      </c>
      <c r="G166" s="37" t="s">
        <v>631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107" customFormat="1" ht="21.75" customHeight="1" x14ac:dyDescent="0.3">
      <c r="A167" s="28">
        <v>156</v>
      </c>
      <c r="B167" s="33" t="s">
        <v>32</v>
      </c>
      <c r="C167" s="33" t="s">
        <v>33</v>
      </c>
      <c r="D167" s="33" t="s">
        <v>34</v>
      </c>
      <c r="E167" s="33" t="s">
        <v>35</v>
      </c>
      <c r="F167" s="34" t="s">
        <v>815</v>
      </c>
      <c r="G167" s="37" t="s">
        <v>631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65" t="s">
        <v>932</v>
      </c>
      <c r="C168" s="33" t="s">
        <v>933</v>
      </c>
      <c r="D168" s="33" t="s">
        <v>682</v>
      </c>
      <c r="E168" s="33" t="s">
        <v>394</v>
      </c>
      <c r="F168" s="34" t="s">
        <v>814</v>
      </c>
      <c r="G168" s="37" t="s">
        <v>631</v>
      </c>
      <c r="H168" s="35">
        <v>45000</v>
      </c>
      <c r="I168" s="132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1"/>
        <v>9540</v>
      </c>
      <c r="R168" s="35">
        <f t="shared" si="22"/>
        <v>3832.83</v>
      </c>
      <c r="S168" s="35">
        <f t="shared" si="23"/>
        <v>6880.5</v>
      </c>
      <c r="T168" s="35">
        <f t="shared" si="24"/>
        <v>41167.17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469</v>
      </c>
      <c r="C169" s="33" t="s">
        <v>470</v>
      </c>
      <c r="D169" s="33" t="s">
        <v>98</v>
      </c>
      <c r="E169" s="37" t="s">
        <v>634</v>
      </c>
      <c r="F169" s="34" t="s">
        <v>814</v>
      </c>
      <c r="G169" s="37" t="s">
        <v>631</v>
      </c>
      <c r="H169" s="35">
        <v>45000</v>
      </c>
      <c r="I169" s="132">
        <v>911.71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1577.45</v>
      </c>
      <c r="Q169" s="35">
        <f t="shared" si="21"/>
        <v>11117.45</v>
      </c>
      <c r="R169" s="35">
        <f t="shared" si="22"/>
        <v>5173.66</v>
      </c>
      <c r="S169" s="35">
        <f t="shared" si="23"/>
        <v>6880.5</v>
      </c>
      <c r="T169" s="35">
        <f t="shared" si="24"/>
        <v>39826.339999999997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1087</v>
      </c>
      <c r="C170" s="33" t="s">
        <v>1088</v>
      </c>
      <c r="D170" s="33" t="s">
        <v>202</v>
      </c>
      <c r="E170" s="33" t="s">
        <v>394</v>
      </c>
      <c r="F170" s="34" t="s">
        <v>815</v>
      </c>
      <c r="G170" s="37" t="s">
        <v>631</v>
      </c>
      <c r="H170" s="35">
        <v>45000</v>
      </c>
      <c r="I170" s="132">
        <v>1148.33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35">
        <v>0</v>
      </c>
      <c r="Q170" s="35">
        <f t="shared" si="21"/>
        <v>9540</v>
      </c>
      <c r="R170" s="35">
        <f t="shared" si="22"/>
        <v>3832.83</v>
      </c>
      <c r="S170" s="35">
        <f t="shared" si="23"/>
        <v>6880.5</v>
      </c>
      <c r="T170" s="35">
        <f t="shared" si="24"/>
        <v>41167.17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767</v>
      </c>
      <c r="C171" s="33" t="s">
        <v>768</v>
      </c>
      <c r="D171" s="33" t="s">
        <v>812</v>
      </c>
      <c r="E171" s="33" t="s">
        <v>394</v>
      </c>
      <c r="F171" s="34" t="s">
        <v>814</v>
      </c>
      <c r="G171" s="37" t="s">
        <v>631</v>
      </c>
      <c r="H171" s="35">
        <v>45000</v>
      </c>
      <c r="I171" s="133">
        <v>911.71</v>
      </c>
      <c r="J171" s="35">
        <v>25</v>
      </c>
      <c r="K171" s="35">
        <f t="shared" si="19"/>
        <v>1291.5</v>
      </c>
      <c r="L171" s="35">
        <f t="shared" si="20"/>
        <v>3194.9999999999995</v>
      </c>
      <c r="M171" s="36">
        <f t="shared" si="18"/>
        <v>495.00000000000006</v>
      </c>
      <c r="N171" s="35">
        <f t="shared" si="25"/>
        <v>1368</v>
      </c>
      <c r="O171" s="35">
        <f t="shared" si="26"/>
        <v>3190.5</v>
      </c>
      <c r="P171" s="35">
        <v>1577.45</v>
      </c>
      <c r="Q171" s="35">
        <f t="shared" si="21"/>
        <v>11117.45</v>
      </c>
      <c r="R171" s="35">
        <f t="shared" si="22"/>
        <v>5173.66</v>
      </c>
      <c r="S171" s="35">
        <f t="shared" si="23"/>
        <v>6880.5</v>
      </c>
      <c r="T171" s="35">
        <f t="shared" si="24"/>
        <v>39826.339999999997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422</v>
      </c>
      <c r="C172" s="33" t="s">
        <v>423</v>
      </c>
      <c r="D172" s="33" t="s">
        <v>44</v>
      </c>
      <c r="E172" s="33" t="s">
        <v>852</v>
      </c>
      <c r="F172" s="34" t="s">
        <v>815</v>
      </c>
      <c r="G172" s="37" t="s">
        <v>631</v>
      </c>
      <c r="H172" s="35">
        <v>44100</v>
      </c>
      <c r="I172" s="35">
        <v>1021.3</v>
      </c>
      <c r="J172" s="35">
        <v>25</v>
      </c>
      <c r="K172" s="35">
        <f t="shared" si="19"/>
        <v>1265.67</v>
      </c>
      <c r="L172" s="35">
        <f t="shared" si="20"/>
        <v>3131.1</v>
      </c>
      <c r="M172" s="36">
        <f t="shared" si="18"/>
        <v>485.1</v>
      </c>
      <c r="N172" s="35">
        <f t="shared" si="25"/>
        <v>1340.64</v>
      </c>
      <c r="O172" s="35">
        <f t="shared" si="26"/>
        <v>3126.69</v>
      </c>
      <c r="P172" s="35">
        <v>0</v>
      </c>
      <c r="Q172" s="35">
        <f t="shared" si="21"/>
        <v>9349.2000000000007</v>
      </c>
      <c r="R172" s="35">
        <f t="shared" si="22"/>
        <v>3652.6100000000006</v>
      </c>
      <c r="S172" s="35">
        <f t="shared" si="23"/>
        <v>6742.8899999999994</v>
      </c>
      <c r="T172" s="35">
        <f t="shared" si="24"/>
        <v>40447.39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461</v>
      </c>
      <c r="C173" s="33" t="s">
        <v>533</v>
      </c>
      <c r="D173" s="33" t="s">
        <v>98</v>
      </c>
      <c r="E173" s="37" t="s">
        <v>462</v>
      </c>
      <c r="F173" s="34" t="s">
        <v>814</v>
      </c>
      <c r="G173" s="37" t="s">
        <v>631</v>
      </c>
      <c r="H173" s="35">
        <v>44000</v>
      </c>
      <c r="I173" s="35">
        <v>1007.19</v>
      </c>
      <c r="J173" s="35">
        <v>25</v>
      </c>
      <c r="K173" s="35">
        <f t="shared" si="19"/>
        <v>1262.8</v>
      </c>
      <c r="L173" s="35">
        <f t="shared" si="20"/>
        <v>3123.9999999999995</v>
      </c>
      <c r="M173" s="36">
        <f t="shared" si="18"/>
        <v>484.00000000000006</v>
      </c>
      <c r="N173" s="35">
        <f t="shared" si="25"/>
        <v>1337.6</v>
      </c>
      <c r="O173" s="35">
        <f t="shared" si="26"/>
        <v>3119.6000000000004</v>
      </c>
      <c r="P173" s="35">
        <v>0</v>
      </c>
      <c r="Q173" s="35">
        <f t="shared" si="21"/>
        <v>9328</v>
      </c>
      <c r="R173" s="35">
        <f t="shared" si="22"/>
        <v>3632.5899999999997</v>
      </c>
      <c r="S173" s="35">
        <f t="shared" si="23"/>
        <v>6727.6</v>
      </c>
      <c r="T173" s="35">
        <f t="shared" si="24"/>
        <v>40367.410000000003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36</v>
      </c>
      <c r="C174" s="33" t="s">
        <v>37</v>
      </c>
      <c r="D174" s="33" t="s">
        <v>38</v>
      </c>
      <c r="E174" s="33" t="s">
        <v>39</v>
      </c>
      <c r="F174" s="34" t="s">
        <v>815</v>
      </c>
      <c r="G174" s="37" t="s">
        <v>630</v>
      </c>
      <c r="H174" s="35">
        <v>42233.96</v>
      </c>
      <c r="I174" s="35">
        <v>521.32000000000005</v>
      </c>
      <c r="J174" s="35">
        <v>25</v>
      </c>
      <c r="K174" s="35">
        <f t="shared" si="19"/>
        <v>1212.114652</v>
      </c>
      <c r="L174" s="35">
        <f t="shared" si="20"/>
        <v>2998.6111599999995</v>
      </c>
      <c r="M174" s="36">
        <f t="shared" si="18"/>
        <v>464.57356000000004</v>
      </c>
      <c r="N174" s="35">
        <f t="shared" si="25"/>
        <v>1283.912384</v>
      </c>
      <c r="O174" s="35">
        <f t="shared" si="26"/>
        <v>2994.3877640000001</v>
      </c>
      <c r="P174" s="35">
        <v>1577.45</v>
      </c>
      <c r="Q174" s="35">
        <f t="shared" si="21"/>
        <v>10531.04952</v>
      </c>
      <c r="R174" s="35">
        <f t="shared" si="22"/>
        <v>4619.7970359999999</v>
      </c>
      <c r="S174" s="35">
        <f t="shared" si="23"/>
        <v>6457.5724839999993</v>
      </c>
      <c r="T174" s="35">
        <f t="shared" si="24"/>
        <v>37614.162964000003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79</v>
      </c>
      <c r="C175" s="33" t="s">
        <v>80</v>
      </c>
      <c r="D175" s="33" t="s">
        <v>30</v>
      </c>
      <c r="E175" s="33" t="s">
        <v>31</v>
      </c>
      <c r="F175" s="34" t="s">
        <v>814</v>
      </c>
      <c r="G175" s="37" t="s">
        <v>631</v>
      </c>
      <c r="H175" s="35">
        <v>40409.160000000003</v>
      </c>
      <c r="I175" s="35">
        <v>500.4</v>
      </c>
      <c r="J175" s="35">
        <v>25</v>
      </c>
      <c r="K175" s="35">
        <f t="shared" si="19"/>
        <v>1159.742892</v>
      </c>
      <c r="L175" s="35">
        <f t="shared" si="20"/>
        <v>2869.0503600000002</v>
      </c>
      <c r="M175" s="36">
        <f t="shared" si="18"/>
        <v>444.50076000000007</v>
      </c>
      <c r="N175" s="35">
        <f t="shared" si="25"/>
        <v>1228.4384640000001</v>
      </c>
      <c r="O175" s="35">
        <f t="shared" si="26"/>
        <v>2865.0094440000003</v>
      </c>
      <c r="P175" s="35">
        <v>0</v>
      </c>
      <c r="Q175" s="35">
        <f t="shared" si="21"/>
        <v>8566.7419200000004</v>
      </c>
      <c r="R175" s="35">
        <f t="shared" si="22"/>
        <v>2913.5813559999997</v>
      </c>
      <c r="S175" s="35">
        <f t="shared" si="23"/>
        <v>6178.5605640000003</v>
      </c>
      <c r="T175" s="35">
        <f t="shared" si="24"/>
        <v>37495.578644000001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653</v>
      </c>
      <c r="C176" s="33" t="s">
        <v>654</v>
      </c>
      <c r="D176" s="33" t="s">
        <v>72</v>
      </c>
      <c r="E176" s="33" t="s">
        <v>513</v>
      </c>
      <c r="F176" s="34" t="s">
        <v>815</v>
      </c>
      <c r="G176" s="37" t="s">
        <v>631</v>
      </c>
      <c r="H176" s="35">
        <v>40000</v>
      </c>
      <c r="I176" s="96">
        <v>442.65</v>
      </c>
      <c r="J176" s="35">
        <v>25</v>
      </c>
      <c r="K176" s="35">
        <f t="shared" si="19"/>
        <v>1148</v>
      </c>
      <c r="L176" s="35">
        <f t="shared" si="20"/>
        <v>2839.9999999999995</v>
      </c>
      <c r="M176" s="36">
        <f t="shared" si="18"/>
        <v>440.00000000000006</v>
      </c>
      <c r="N176" s="35">
        <f t="shared" si="25"/>
        <v>1216</v>
      </c>
      <c r="O176" s="35">
        <f t="shared" si="26"/>
        <v>2836</v>
      </c>
      <c r="P176" s="35">
        <v>0</v>
      </c>
      <c r="Q176" s="35">
        <f t="shared" si="21"/>
        <v>8480</v>
      </c>
      <c r="R176" s="35">
        <f t="shared" si="22"/>
        <v>2831.65</v>
      </c>
      <c r="S176" s="35">
        <f t="shared" si="23"/>
        <v>6116</v>
      </c>
      <c r="T176" s="35">
        <f t="shared" si="24"/>
        <v>37168.35</v>
      </c>
      <c r="U176" s="28"/>
      <c r="V176" s="28"/>
    </row>
    <row r="177" spans="1:23" s="107" customFormat="1" ht="21.75" customHeight="1" x14ac:dyDescent="0.3">
      <c r="A177" s="28">
        <v>166</v>
      </c>
      <c r="B177" s="33" t="s">
        <v>625</v>
      </c>
      <c r="C177" s="33" t="s">
        <v>1082</v>
      </c>
      <c r="D177" s="33" t="s">
        <v>679</v>
      </c>
      <c r="E177" s="33" t="s">
        <v>394</v>
      </c>
      <c r="F177" s="34" t="s">
        <v>815</v>
      </c>
      <c r="G177" s="37" t="s">
        <v>631</v>
      </c>
      <c r="H177" s="35">
        <v>40000</v>
      </c>
      <c r="I177" s="96">
        <v>442.65</v>
      </c>
      <c r="J177" s="35">
        <v>25</v>
      </c>
      <c r="K177" s="35">
        <f t="shared" si="19"/>
        <v>1148</v>
      </c>
      <c r="L177" s="35">
        <f t="shared" si="20"/>
        <v>2839.9999999999995</v>
      </c>
      <c r="M177" s="36">
        <f t="shared" si="18"/>
        <v>440.00000000000006</v>
      </c>
      <c r="N177" s="35">
        <f t="shared" si="25"/>
        <v>1216</v>
      </c>
      <c r="O177" s="35">
        <f t="shared" si="26"/>
        <v>2836</v>
      </c>
      <c r="P177" s="35">
        <v>0</v>
      </c>
      <c r="Q177" s="35">
        <f t="shared" si="21"/>
        <v>8480</v>
      </c>
      <c r="R177" s="35">
        <f t="shared" si="22"/>
        <v>2831.65</v>
      </c>
      <c r="S177" s="35">
        <f t="shared" si="23"/>
        <v>6116</v>
      </c>
      <c r="T177" s="35">
        <f t="shared" si="24"/>
        <v>37168.35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33" t="s">
        <v>1083</v>
      </c>
      <c r="C178" s="33" t="s">
        <v>1084</v>
      </c>
      <c r="D178" s="33" t="s">
        <v>38</v>
      </c>
      <c r="E178" s="33" t="s">
        <v>394</v>
      </c>
      <c r="F178" s="34" t="s">
        <v>815</v>
      </c>
      <c r="G178" s="37" t="s">
        <v>631</v>
      </c>
      <c r="H178" s="35">
        <v>40000</v>
      </c>
      <c r="I178" s="96">
        <v>442.65</v>
      </c>
      <c r="J178" s="35">
        <v>25</v>
      </c>
      <c r="K178" s="35">
        <f t="shared" si="19"/>
        <v>1148</v>
      </c>
      <c r="L178" s="35">
        <f t="shared" si="20"/>
        <v>2839.9999999999995</v>
      </c>
      <c r="M178" s="36">
        <f t="shared" si="18"/>
        <v>440.00000000000006</v>
      </c>
      <c r="N178" s="35">
        <f t="shared" si="25"/>
        <v>1216</v>
      </c>
      <c r="O178" s="35">
        <f t="shared" si="26"/>
        <v>2836</v>
      </c>
      <c r="P178" s="35">
        <v>0</v>
      </c>
      <c r="Q178" s="35">
        <f t="shared" si="21"/>
        <v>8480</v>
      </c>
      <c r="R178" s="35">
        <f t="shared" si="22"/>
        <v>2831.65</v>
      </c>
      <c r="S178" s="35">
        <f t="shared" si="23"/>
        <v>6116</v>
      </c>
      <c r="T178" s="35">
        <f t="shared" si="24"/>
        <v>37168.35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1165</v>
      </c>
      <c r="C179" s="33" t="s">
        <v>1166</v>
      </c>
      <c r="D179" s="33" t="s">
        <v>241</v>
      </c>
      <c r="E179" s="33" t="s">
        <v>394</v>
      </c>
      <c r="F179" s="34" t="s">
        <v>814</v>
      </c>
      <c r="G179" s="37" t="s">
        <v>631</v>
      </c>
      <c r="H179" s="35">
        <v>40000</v>
      </c>
      <c r="I179" s="96">
        <v>442.65</v>
      </c>
      <c r="J179" s="35">
        <v>25</v>
      </c>
      <c r="K179" s="35">
        <f t="shared" si="19"/>
        <v>1148</v>
      </c>
      <c r="L179" s="35">
        <f t="shared" si="20"/>
        <v>2839.9999999999995</v>
      </c>
      <c r="M179" s="36">
        <f t="shared" si="18"/>
        <v>440.00000000000006</v>
      </c>
      <c r="N179" s="35">
        <f t="shared" si="25"/>
        <v>1216</v>
      </c>
      <c r="O179" s="35">
        <f t="shared" si="26"/>
        <v>2836</v>
      </c>
      <c r="P179" s="35">
        <v>0</v>
      </c>
      <c r="Q179" s="35">
        <f t="shared" si="21"/>
        <v>8480</v>
      </c>
      <c r="R179" s="35">
        <f t="shared" si="22"/>
        <v>2831.65</v>
      </c>
      <c r="S179" s="35">
        <f t="shared" si="23"/>
        <v>6116</v>
      </c>
      <c r="T179" s="35">
        <f t="shared" si="24"/>
        <v>37168.35</v>
      </c>
      <c r="U179" s="28"/>
      <c r="V179" s="28"/>
    </row>
    <row r="180" spans="1:23" s="6" customFormat="1" ht="18.75" customHeight="1" x14ac:dyDescent="0.3">
      <c r="A180" s="28">
        <v>169</v>
      </c>
      <c r="B180" s="33" t="s">
        <v>1163</v>
      </c>
      <c r="C180" s="33" t="s">
        <v>1164</v>
      </c>
      <c r="D180" s="33" t="s">
        <v>861</v>
      </c>
      <c r="E180" s="33" t="s">
        <v>394</v>
      </c>
      <c r="F180" s="34" t="s">
        <v>814</v>
      </c>
      <c r="G180" s="37" t="s">
        <v>631</v>
      </c>
      <c r="H180" s="35">
        <v>40000</v>
      </c>
      <c r="I180" s="96">
        <v>442.65</v>
      </c>
      <c r="J180" s="35">
        <v>25</v>
      </c>
      <c r="K180" s="35">
        <f t="shared" si="19"/>
        <v>1148</v>
      </c>
      <c r="L180" s="35">
        <f t="shared" si="20"/>
        <v>2839.9999999999995</v>
      </c>
      <c r="M180" s="36">
        <f t="shared" si="18"/>
        <v>440.00000000000006</v>
      </c>
      <c r="N180" s="35">
        <f t="shared" si="25"/>
        <v>1216</v>
      </c>
      <c r="O180" s="35">
        <f t="shared" si="26"/>
        <v>2836</v>
      </c>
      <c r="P180" s="35">
        <v>0</v>
      </c>
      <c r="Q180" s="35">
        <f t="shared" si="21"/>
        <v>8480</v>
      </c>
      <c r="R180" s="35">
        <f t="shared" si="22"/>
        <v>2831.65</v>
      </c>
      <c r="S180" s="35">
        <f t="shared" si="23"/>
        <v>6116</v>
      </c>
      <c r="T180" s="35">
        <f t="shared" si="24"/>
        <v>37168.35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1167</v>
      </c>
      <c r="C181" s="33" t="s">
        <v>1168</v>
      </c>
      <c r="D181" s="33" t="s">
        <v>47</v>
      </c>
      <c r="E181" s="33" t="s">
        <v>394</v>
      </c>
      <c r="F181" s="34" t="s">
        <v>815</v>
      </c>
      <c r="G181" s="37" t="s">
        <v>631</v>
      </c>
      <c r="H181" s="35">
        <v>40000</v>
      </c>
      <c r="I181" s="96">
        <v>442.65</v>
      </c>
      <c r="J181" s="35">
        <v>25</v>
      </c>
      <c r="K181" s="35">
        <f t="shared" si="19"/>
        <v>1148</v>
      </c>
      <c r="L181" s="35">
        <f t="shared" si="20"/>
        <v>2839.9999999999995</v>
      </c>
      <c r="M181" s="36">
        <f t="shared" si="18"/>
        <v>440.00000000000006</v>
      </c>
      <c r="N181" s="35">
        <f t="shared" si="25"/>
        <v>1216</v>
      </c>
      <c r="O181" s="35">
        <f t="shared" si="26"/>
        <v>2836</v>
      </c>
      <c r="P181" s="35">
        <v>0</v>
      </c>
      <c r="Q181" s="35">
        <f t="shared" si="21"/>
        <v>8480</v>
      </c>
      <c r="R181" s="35">
        <f t="shared" si="22"/>
        <v>2831.65</v>
      </c>
      <c r="S181" s="35">
        <f t="shared" si="23"/>
        <v>6116</v>
      </c>
      <c r="T181" s="35">
        <f t="shared" si="24"/>
        <v>37168.35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628</v>
      </c>
      <c r="C182" s="33" t="s">
        <v>629</v>
      </c>
      <c r="D182" s="33" t="s">
        <v>231</v>
      </c>
      <c r="E182" s="33" t="s">
        <v>39</v>
      </c>
      <c r="F182" s="34" t="s">
        <v>815</v>
      </c>
      <c r="G182" s="37" t="s">
        <v>631</v>
      </c>
      <c r="H182" s="35">
        <v>40000</v>
      </c>
      <c r="I182" s="96">
        <v>442.65</v>
      </c>
      <c r="J182" s="35">
        <v>25</v>
      </c>
      <c r="K182" s="35">
        <f t="shared" si="19"/>
        <v>1148</v>
      </c>
      <c r="L182" s="35">
        <f t="shared" si="20"/>
        <v>2839.9999999999995</v>
      </c>
      <c r="M182" s="36">
        <f t="shared" si="18"/>
        <v>440.00000000000006</v>
      </c>
      <c r="N182" s="35">
        <f t="shared" si="25"/>
        <v>1216</v>
      </c>
      <c r="O182" s="35">
        <f t="shared" si="26"/>
        <v>2836</v>
      </c>
      <c r="P182" s="35">
        <v>0</v>
      </c>
      <c r="Q182" s="35">
        <f t="shared" si="21"/>
        <v>8480</v>
      </c>
      <c r="R182" s="35">
        <f t="shared" si="22"/>
        <v>2831.65</v>
      </c>
      <c r="S182" s="35">
        <f t="shared" si="23"/>
        <v>6116</v>
      </c>
      <c r="T182" s="35">
        <f t="shared" si="24"/>
        <v>37168.35</v>
      </c>
      <c r="U182" s="28"/>
      <c r="V182" s="28"/>
    </row>
    <row r="183" spans="1:23" s="6" customFormat="1" ht="18.75" customHeight="1" x14ac:dyDescent="0.3">
      <c r="A183" s="28">
        <v>172</v>
      </c>
      <c r="B183" s="97" t="s">
        <v>904</v>
      </c>
      <c r="C183" s="97" t="s">
        <v>905</v>
      </c>
      <c r="D183" s="98" t="s">
        <v>65</v>
      </c>
      <c r="E183" s="97" t="s">
        <v>394</v>
      </c>
      <c r="F183" s="99" t="s">
        <v>814</v>
      </c>
      <c r="G183" s="98" t="s">
        <v>631</v>
      </c>
      <c r="H183" s="100">
        <v>40000</v>
      </c>
      <c r="I183" s="100">
        <v>442.65</v>
      </c>
      <c r="J183" s="100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100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97" t="s">
        <v>497</v>
      </c>
      <c r="C184" s="97" t="s">
        <v>498</v>
      </c>
      <c r="D184" s="98" t="s">
        <v>844</v>
      </c>
      <c r="E184" s="98" t="s">
        <v>499</v>
      </c>
      <c r="F184" s="99" t="s">
        <v>815</v>
      </c>
      <c r="G184" s="98" t="s">
        <v>631</v>
      </c>
      <c r="H184" s="100">
        <v>40000</v>
      </c>
      <c r="I184" s="100">
        <v>442.65</v>
      </c>
      <c r="J184" s="100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100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926</v>
      </c>
      <c r="C185" s="33" t="s">
        <v>927</v>
      </c>
      <c r="D185" s="33" t="s">
        <v>231</v>
      </c>
      <c r="E185" s="33" t="s">
        <v>394</v>
      </c>
      <c r="F185" s="34" t="s">
        <v>815</v>
      </c>
      <c r="G185" s="37" t="s">
        <v>631</v>
      </c>
      <c r="H185" s="35">
        <v>40000</v>
      </c>
      <c r="I185" s="132">
        <v>206.03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ref="M185:M248" si="27">H185*1.1%</f>
        <v>440.00000000000006</v>
      </c>
      <c r="N185" s="35">
        <f t="shared" si="25"/>
        <v>1216</v>
      </c>
      <c r="O185" s="35">
        <f t="shared" si="26"/>
        <v>2836</v>
      </c>
      <c r="P185" s="35">
        <v>1577.45</v>
      </c>
      <c r="Q185" s="35">
        <f t="shared" si="21"/>
        <v>10057.450000000001</v>
      </c>
      <c r="R185" s="35">
        <f t="shared" si="22"/>
        <v>4172.4799999999996</v>
      </c>
      <c r="S185" s="35">
        <f t="shared" si="23"/>
        <v>6116</v>
      </c>
      <c r="T185" s="35">
        <f t="shared" si="24"/>
        <v>35827.520000000004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693</v>
      </c>
      <c r="C186" s="33" t="s">
        <v>694</v>
      </c>
      <c r="D186" s="33" t="s">
        <v>202</v>
      </c>
      <c r="E186" s="33" t="s">
        <v>394</v>
      </c>
      <c r="F186" s="34" t="s">
        <v>815</v>
      </c>
      <c r="G186" s="37" t="s">
        <v>631</v>
      </c>
      <c r="H186" s="35">
        <v>40000</v>
      </c>
      <c r="I186" s="132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si="27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934</v>
      </c>
      <c r="C187" s="33" t="s">
        <v>935</v>
      </c>
      <c r="D187" s="33" t="s">
        <v>679</v>
      </c>
      <c r="E187" s="33" t="s">
        <v>1145</v>
      </c>
      <c r="F187" s="34" t="s">
        <v>814</v>
      </c>
      <c r="G187" s="37" t="s">
        <v>631</v>
      </c>
      <c r="H187" s="35">
        <v>40000</v>
      </c>
      <c r="I187" s="132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626</v>
      </c>
      <c r="C188" s="33" t="s">
        <v>627</v>
      </c>
      <c r="D188" s="33" t="s">
        <v>27</v>
      </c>
      <c r="E188" s="33" t="s">
        <v>39</v>
      </c>
      <c r="F188" s="34" t="s">
        <v>815</v>
      </c>
      <c r="G188" s="37" t="s">
        <v>631</v>
      </c>
      <c r="H188" s="35">
        <v>40000</v>
      </c>
      <c r="I188" s="132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33" t="s">
        <v>816</v>
      </c>
      <c r="C189" s="33" t="s">
        <v>817</v>
      </c>
      <c r="D189" s="33" t="s">
        <v>27</v>
      </c>
      <c r="E189" s="33" t="s">
        <v>394</v>
      </c>
      <c r="F189" s="34" t="s">
        <v>815</v>
      </c>
      <c r="G189" s="37" t="s">
        <v>631</v>
      </c>
      <c r="H189" s="35">
        <v>40000</v>
      </c>
      <c r="I189" s="132">
        <v>442.65</v>
      </c>
      <c r="J189" s="3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35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33" t="s">
        <v>431</v>
      </c>
      <c r="C190" s="33" t="s">
        <v>432</v>
      </c>
      <c r="D190" s="33" t="s">
        <v>67</v>
      </c>
      <c r="E190" s="37" t="s">
        <v>802</v>
      </c>
      <c r="F190" s="34" t="s">
        <v>815</v>
      </c>
      <c r="G190" s="37" t="s">
        <v>631</v>
      </c>
      <c r="H190" s="35">
        <v>40000</v>
      </c>
      <c r="I190" s="132">
        <v>442.65</v>
      </c>
      <c r="J190" s="3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124" t="s">
        <v>1002</v>
      </c>
      <c r="C191" s="124" t="s">
        <v>1003</v>
      </c>
      <c r="D191" s="124" t="s">
        <v>679</v>
      </c>
      <c r="E191" s="33" t="s">
        <v>394</v>
      </c>
      <c r="F191" s="34" t="s">
        <v>815</v>
      </c>
      <c r="G191" s="33" t="s">
        <v>631</v>
      </c>
      <c r="H191" s="35">
        <v>40000</v>
      </c>
      <c r="I191" s="132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>
        <v>0</v>
      </c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1046</v>
      </c>
      <c r="C192" s="33" t="s">
        <v>1047</v>
      </c>
      <c r="D192" s="33" t="s">
        <v>861</v>
      </c>
      <c r="E192" s="33" t="s">
        <v>394</v>
      </c>
      <c r="F192" s="34" t="s">
        <v>814</v>
      </c>
      <c r="G192" s="37" t="s">
        <v>631</v>
      </c>
      <c r="H192" s="35">
        <v>40000</v>
      </c>
      <c r="I192" s="3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22" s="6" customFormat="1" ht="18.75" customHeight="1" x14ac:dyDescent="0.3">
      <c r="A193" s="28">
        <v>182</v>
      </c>
      <c r="B193" s="97" t="s">
        <v>265</v>
      </c>
      <c r="C193" s="97" t="s">
        <v>266</v>
      </c>
      <c r="D193" s="98" t="s">
        <v>1021</v>
      </c>
      <c r="E193" s="97" t="s">
        <v>31</v>
      </c>
      <c r="F193" s="99" t="s">
        <v>815</v>
      </c>
      <c r="G193" s="98" t="s">
        <v>631</v>
      </c>
      <c r="H193" s="100">
        <v>40000</v>
      </c>
      <c r="I193" s="100">
        <v>442.65</v>
      </c>
      <c r="J193" s="100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100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22" s="6" customFormat="1" ht="21.75" customHeight="1" x14ac:dyDescent="0.3">
      <c r="A194" s="28">
        <v>183</v>
      </c>
      <c r="B194" s="97" t="s">
        <v>204</v>
      </c>
      <c r="C194" s="97" t="s">
        <v>205</v>
      </c>
      <c r="D194" s="98" t="s">
        <v>27</v>
      </c>
      <c r="E194" s="97" t="s">
        <v>64</v>
      </c>
      <c r="F194" s="99" t="s">
        <v>814</v>
      </c>
      <c r="G194" s="98" t="s">
        <v>630</v>
      </c>
      <c r="H194" s="100">
        <v>40000</v>
      </c>
      <c r="I194" s="100">
        <v>0</v>
      </c>
      <c r="J194" s="100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35">
        <v>3154.9</v>
      </c>
      <c r="Q194" s="35">
        <f t="shared" si="21"/>
        <v>11634.9</v>
      </c>
      <c r="R194" s="35">
        <f t="shared" si="22"/>
        <v>5543.9</v>
      </c>
      <c r="S194" s="35">
        <f t="shared" si="23"/>
        <v>6116</v>
      </c>
      <c r="T194" s="35">
        <f t="shared" si="24"/>
        <v>34456.1</v>
      </c>
      <c r="U194" s="28"/>
      <c r="V194" s="28"/>
    </row>
    <row r="195" spans="1:22" s="6" customFormat="1" ht="18.75" customHeight="1" x14ac:dyDescent="0.3">
      <c r="A195" s="28">
        <v>184</v>
      </c>
      <c r="B195" s="33" t="s">
        <v>28</v>
      </c>
      <c r="C195" s="33" t="s">
        <v>29</v>
      </c>
      <c r="D195" s="33" t="s">
        <v>127</v>
      </c>
      <c r="E195" s="33" t="s">
        <v>1139</v>
      </c>
      <c r="F195" s="34" t="s">
        <v>815</v>
      </c>
      <c r="G195" s="37" t="s">
        <v>631</v>
      </c>
      <c r="H195" s="35">
        <v>40000</v>
      </c>
      <c r="I195" s="3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206</v>
      </c>
      <c r="C196" s="33" t="s">
        <v>207</v>
      </c>
      <c r="D196" s="33" t="s">
        <v>30</v>
      </c>
      <c r="E196" s="33" t="s">
        <v>31</v>
      </c>
      <c r="F196" s="34" t="s">
        <v>815</v>
      </c>
      <c r="G196" s="37" t="s">
        <v>630</v>
      </c>
      <c r="H196" s="35">
        <v>40000</v>
      </c>
      <c r="I196" s="3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22" s="6" customFormat="1" ht="18.75" customHeight="1" x14ac:dyDescent="0.3">
      <c r="A197" s="28">
        <v>186</v>
      </c>
      <c r="B197" s="33" t="s">
        <v>755</v>
      </c>
      <c r="C197" s="33" t="s">
        <v>756</v>
      </c>
      <c r="D197" s="33" t="s">
        <v>1021</v>
      </c>
      <c r="E197" s="33" t="s">
        <v>394</v>
      </c>
      <c r="F197" s="34" t="s">
        <v>815</v>
      </c>
      <c r="G197" s="37" t="s">
        <v>631</v>
      </c>
      <c r="H197" s="35">
        <v>40000</v>
      </c>
      <c r="I197" s="35">
        <v>206.03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35">
        <v>1577.45</v>
      </c>
      <c r="Q197" s="35">
        <f t="shared" si="21"/>
        <v>10057.450000000001</v>
      </c>
      <c r="R197" s="35">
        <f t="shared" si="22"/>
        <v>4172.4799999999996</v>
      </c>
      <c r="S197" s="35">
        <f t="shared" si="23"/>
        <v>6116</v>
      </c>
      <c r="T197" s="35">
        <f t="shared" si="24"/>
        <v>35827.520000000004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862</v>
      </c>
      <c r="C198" s="33" t="s">
        <v>863</v>
      </c>
      <c r="D198" s="33" t="s">
        <v>27</v>
      </c>
      <c r="E198" s="33" t="s">
        <v>394</v>
      </c>
      <c r="F198" s="34" t="s">
        <v>815</v>
      </c>
      <c r="G198" s="37" t="s">
        <v>631</v>
      </c>
      <c r="H198" s="35">
        <v>40000</v>
      </c>
      <c r="I198" s="35">
        <v>442.65</v>
      </c>
      <c r="J198" s="3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35">
        <v>0</v>
      </c>
      <c r="Q198" s="35">
        <f t="shared" si="21"/>
        <v>8480</v>
      </c>
      <c r="R198" s="35">
        <f t="shared" si="22"/>
        <v>2831.65</v>
      </c>
      <c r="S198" s="35">
        <f t="shared" si="23"/>
        <v>6116</v>
      </c>
      <c r="T198" s="35">
        <f t="shared" si="24"/>
        <v>37168.35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864</v>
      </c>
      <c r="C199" s="33" t="s">
        <v>865</v>
      </c>
      <c r="D199" s="33" t="s">
        <v>1021</v>
      </c>
      <c r="E199" s="33" t="s">
        <v>394</v>
      </c>
      <c r="F199" s="34" t="s">
        <v>815</v>
      </c>
      <c r="G199" s="37" t="s">
        <v>631</v>
      </c>
      <c r="H199" s="35">
        <v>40000</v>
      </c>
      <c r="I199" s="35">
        <v>442.65</v>
      </c>
      <c r="J199" s="3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125"/>
      <c r="Q199" s="35">
        <f t="shared" si="21"/>
        <v>8480</v>
      </c>
      <c r="R199" s="35">
        <f t="shared" si="22"/>
        <v>2831.65</v>
      </c>
      <c r="S199" s="35">
        <f t="shared" si="23"/>
        <v>6116</v>
      </c>
      <c r="T199" s="35">
        <f t="shared" si="24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897</v>
      </c>
      <c r="C200" s="33" t="s">
        <v>898</v>
      </c>
      <c r="D200" s="33" t="s">
        <v>47</v>
      </c>
      <c r="E200" s="33" t="s">
        <v>394</v>
      </c>
      <c r="F200" s="34" t="s">
        <v>815</v>
      </c>
      <c r="G200" s="37" t="s">
        <v>631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780</v>
      </c>
      <c r="C201" s="33" t="s">
        <v>781</v>
      </c>
      <c r="D201" s="33" t="s">
        <v>47</v>
      </c>
      <c r="E201" s="33" t="s">
        <v>394</v>
      </c>
      <c r="F201" s="34" t="s">
        <v>815</v>
      </c>
      <c r="G201" s="37" t="s">
        <v>631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1"/>
        <v>8480</v>
      </c>
      <c r="R201" s="35">
        <f t="shared" si="22"/>
        <v>2831.65</v>
      </c>
      <c r="S201" s="35">
        <f t="shared" si="23"/>
        <v>6116</v>
      </c>
      <c r="T201" s="35">
        <f t="shared" si="24"/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919</v>
      </c>
      <c r="C202" s="33" t="s">
        <v>363</v>
      </c>
      <c r="D202" s="33" t="s">
        <v>343</v>
      </c>
      <c r="E202" s="33" t="s">
        <v>394</v>
      </c>
      <c r="F202" s="34" t="s">
        <v>815</v>
      </c>
      <c r="G202" s="37" t="s">
        <v>631</v>
      </c>
      <c r="H202" s="35">
        <v>40000</v>
      </c>
      <c r="I202" s="35">
        <v>442.65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21"/>
        <v>8480</v>
      </c>
      <c r="R202" s="35">
        <f t="shared" si="22"/>
        <v>2831.65</v>
      </c>
      <c r="S202" s="35">
        <f t="shared" si="23"/>
        <v>6116</v>
      </c>
      <c r="T202" s="35">
        <f t="shared" si="24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818</v>
      </c>
      <c r="C203" s="33" t="s">
        <v>819</v>
      </c>
      <c r="D203" s="33" t="s">
        <v>27</v>
      </c>
      <c r="E203" s="33" t="s">
        <v>394</v>
      </c>
      <c r="F203" s="34" t="s">
        <v>815</v>
      </c>
      <c r="G203" s="37" t="s">
        <v>631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779</v>
      </c>
      <c r="C204" s="33" t="s">
        <v>778</v>
      </c>
      <c r="D204" s="33" t="s">
        <v>27</v>
      </c>
      <c r="E204" s="33" t="s">
        <v>394</v>
      </c>
      <c r="F204" s="34" t="s">
        <v>815</v>
      </c>
      <c r="G204" s="37" t="s">
        <v>631</v>
      </c>
      <c r="H204" s="35">
        <v>40000</v>
      </c>
      <c r="I204" s="35">
        <v>442.65</v>
      </c>
      <c r="J204" s="35">
        <v>25</v>
      </c>
      <c r="K204" s="35">
        <f t="shared" ref="K204:K267" si="28">+H204*2.87%</f>
        <v>1148</v>
      </c>
      <c r="L204" s="35">
        <f t="shared" ref="L204:L267" si="29">H204*7.1%</f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35">
        <v>0</v>
      </c>
      <c r="Q204" s="35">
        <f t="shared" ref="Q204:Q267" si="30">SUM(K204:P204)</f>
        <v>8480</v>
      </c>
      <c r="R204" s="35">
        <f t="shared" ref="R204:R267" si="31">+I204+J204+K204+N204+P204</f>
        <v>2831.65</v>
      </c>
      <c r="S204" s="35">
        <f t="shared" ref="S204:S212" si="32">+L204+M204+O204</f>
        <v>6116</v>
      </c>
      <c r="T204" s="35">
        <f t="shared" ref="T204:T267" si="33">+H204-R204</f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770</v>
      </c>
      <c r="C205" s="33" t="s">
        <v>771</v>
      </c>
      <c r="D205" s="33" t="s">
        <v>47</v>
      </c>
      <c r="E205" s="33" t="s">
        <v>394</v>
      </c>
      <c r="F205" s="34" t="s">
        <v>814</v>
      </c>
      <c r="G205" s="37" t="s">
        <v>631</v>
      </c>
      <c r="H205" s="35">
        <v>40000</v>
      </c>
      <c r="I205" s="35">
        <v>442.65</v>
      </c>
      <c r="J205" s="35">
        <v>25</v>
      </c>
      <c r="K205" s="35">
        <f t="shared" si="28"/>
        <v>1148</v>
      </c>
      <c r="L205" s="35">
        <f t="shared" si="29"/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si="30"/>
        <v>8480</v>
      </c>
      <c r="R205" s="35">
        <f t="shared" si="31"/>
        <v>2831.65</v>
      </c>
      <c r="S205" s="35">
        <f t="shared" si="32"/>
        <v>6116</v>
      </c>
      <c r="T205" s="35">
        <f t="shared" si="33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949</v>
      </c>
      <c r="C206" s="33" t="s">
        <v>950</v>
      </c>
      <c r="D206" s="33" t="s">
        <v>47</v>
      </c>
      <c r="E206" s="33" t="s">
        <v>394</v>
      </c>
      <c r="F206" s="34" t="s">
        <v>815</v>
      </c>
      <c r="G206" s="37" t="s">
        <v>631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784</v>
      </c>
      <c r="C207" s="33" t="s">
        <v>785</v>
      </c>
      <c r="D207" s="33" t="s">
        <v>985</v>
      </c>
      <c r="E207" s="33" t="s">
        <v>394</v>
      </c>
      <c r="F207" s="34" t="s">
        <v>814</v>
      </c>
      <c r="G207" s="37" t="s">
        <v>631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ref="N207:N270" si="34">H207*3.04%</f>
        <v>1216</v>
      </c>
      <c r="O207" s="35">
        <f t="shared" ref="O207:O270" si="35">H207*7.09%</f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965</v>
      </c>
      <c r="C208" s="33" t="s">
        <v>966</v>
      </c>
      <c r="D208" s="33" t="s">
        <v>231</v>
      </c>
      <c r="E208" s="33" t="s">
        <v>967</v>
      </c>
      <c r="F208" s="34" t="s">
        <v>815</v>
      </c>
      <c r="G208" s="37" t="s">
        <v>631</v>
      </c>
      <c r="H208" s="35">
        <v>40000</v>
      </c>
      <c r="I208" s="100">
        <v>206.03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si="34"/>
        <v>1216</v>
      </c>
      <c r="O208" s="35">
        <f t="shared" si="35"/>
        <v>2836</v>
      </c>
      <c r="P208" s="35">
        <v>1577.45</v>
      </c>
      <c r="Q208" s="35">
        <f t="shared" si="30"/>
        <v>10057.450000000001</v>
      </c>
      <c r="R208" s="35">
        <f t="shared" si="31"/>
        <v>4172.4799999999996</v>
      </c>
      <c r="S208" s="35">
        <f t="shared" si="32"/>
        <v>6116</v>
      </c>
      <c r="T208" s="35">
        <f t="shared" si="33"/>
        <v>35827.520000000004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1013</v>
      </c>
      <c r="C209" s="33" t="s">
        <v>1014</v>
      </c>
      <c r="D209" s="33" t="s">
        <v>231</v>
      </c>
      <c r="E209" s="33" t="s">
        <v>394</v>
      </c>
      <c r="F209" s="34" t="s">
        <v>815</v>
      </c>
      <c r="G209" s="37" t="s">
        <v>631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/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315</v>
      </c>
      <c r="C210" s="33" t="s">
        <v>316</v>
      </c>
      <c r="D210" s="33" t="s">
        <v>47</v>
      </c>
      <c r="E210" s="33" t="s">
        <v>31</v>
      </c>
      <c r="F210" s="34" t="s">
        <v>815</v>
      </c>
      <c r="G210" s="37" t="s">
        <v>631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311</v>
      </c>
      <c r="C211" s="33" t="s">
        <v>312</v>
      </c>
      <c r="D211" s="33" t="s">
        <v>44</v>
      </c>
      <c r="E211" s="33" t="s">
        <v>288</v>
      </c>
      <c r="F211" s="34" t="s">
        <v>815</v>
      </c>
      <c r="G211" s="37" t="s">
        <v>631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0"/>
        <v>8480</v>
      </c>
      <c r="R211" s="35">
        <f t="shared" si="31"/>
        <v>2831.65</v>
      </c>
      <c r="S211" s="35">
        <f t="shared" si="32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605</v>
      </c>
      <c r="C212" s="33" t="s">
        <v>606</v>
      </c>
      <c r="D212" s="33" t="s">
        <v>27</v>
      </c>
      <c r="E212" s="33" t="s">
        <v>31</v>
      </c>
      <c r="F212" s="34" t="s">
        <v>815</v>
      </c>
      <c r="G212" s="37" t="s">
        <v>630</v>
      </c>
      <c r="H212" s="35">
        <v>40000</v>
      </c>
      <c r="I212" s="35">
        <v>442.65</v>
      </c>
      <c r="J212" s="35">
        <v>25</v>
      </c>
      <c r="K212" s="35">
        <f t="shared" si="28"/>
        <v>1148</v>
      </c>
      <c r="L212" s="35">
        <f t="shared" si="29"/>
        <v>2839.9999999999995</v>
      </c>
      <c r="M212" s="36">
        <f t="shared" si="27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0"/>
        <v>8480</v>
      </c>
      <c r="R212" s="35">
        <f t="shared" si="31"/>
        <v>2831.65</v>
      </c>
      <c r="S212" s="35">
        <f t="shared" si="32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65" t="s">
        <v>1203</v>
      </c>
      <c r="C213" s="33" t="s">
        <v>1204</v>
      </c>
      <c r="D213" s="33" t="s">
        <v>682</v>
      </c>
      <c r="E213" s="33" t="s">
        <v>394</v>
      </c>
      <c r="F213" s="34" t="s">
        <v>814</v>
      </c>
      <c r="G213" s="37" t="s">
        <v>631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607</v>
      </c>
      <c r="C214" s="33" t="s">
        <v>608</v>
      </c>
      <c r="D214" s="33" t="s">
        <v>27</v>
      </c>
      <c r="E214" s="33" t="s">
        <v>31</v>
      </c>
      <c r="F214" s="34" t="s">
        <v>815</v>
      </c>
      <c r="G214" s="37" t="s">
        <v>630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ref="S214:S257" si="36">+L214+M214+O214</f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565</v>
      </c>
      <c r="C215" s="33" t="s">
        <v>566</v>
      </c>
      <c r="D215" s="33" t="s">
        <v>1021</v>
      </c>
      <c r="E215" s="33" t="s">
        <v>31</v>
      </c>
      <c r="F215" s="34" t="s">
        <v>815</v>
      </c>
      <c r="G215" s="37" t="s">
        <v>630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6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623</v>
      </c>
      <c r="C216" s="33" t="s">
        <v>806</v>
      </c>
      <c r="D216" s="33" t="s">
        <v>27</v>
      </c>
      <c r="E216" s="33" t="s">
        <v>31</v>
      </c>
      <c r="F216" s="34" t="s">
        <v>815</v>
      </c>
      <c r="G216" s="37" t="s">
        <v>630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0"/>
        <v>8480</v>
      </c>
      <c r="R216" s="35">
        <f t="shared" si="31"/>
        <v>2831.65</v>
      </c>
      <c r="S216" s="35">
        <f t="shared" si="36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33" t="s">
        <v>55</v>
      </c>
      <c r="C217" s="33" t="s">
        <v>56</v>
      </c>
      <c r="D217" s="33" t="s">
        <v>47</v>
      </c>
      <c r="E217" s="37" t="s">
        <v>394</v>
      </c>
      <c r="F217" s="34" t="s">
        <v>815</v>
      </c>
      <c r="G217" s="37" t="s">
        <v>630</v>
      </c>
      <c r="H217" s="35">
        <v>40000</v>
      </c>
      <c r="I217" s="35">
        <v>206.03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1577.45</v>
      </c>
      <c r="Q217" s="35">
        <f t="shared" si="30"/>
        <v>10057.450000000001</v>
      </c>
      <c r="R217" s="35">
        <f t="shared" si="31"/>
        <v>4172.4799999999996</v>
      </c>
      <c r="S217" s="35">
        <f t="shared" si="36"/>
        <v>6116</v>
      </c>
      <c r="T217" s="35">
        <f t="shared" si="33"/>
        <v>35827.520000000004</v>
      </c>
      <c r="U217" s="106"/>
      <c r="V217" s="106"/>
      <c r="W217" s="107"/>
    </row>
    <row r="218" spans="1:23" s="6" customFormat="1" ht="18.75" customHeight="1" x14ac:dyDescent="0.3">
      <c r="A218" s="28">
        <v>207</v>
      </c>
      <c r="B218" s="97" t="s">
        <v>302</v>
      </c>
      <c r="C218" s="97" t="s">
        <v>1067</v>
      </c>
      <c r="D218" s="98" t="s">
        <v>127</v>
      </c>
      <c r="E218" s="33" t="s">
        <v>394</v>
      </c>
      <c r="F218" s="99" t="s">
        <v>815</v>
      </c>
      <c r="G218" s="98" t="s">
        <v>631</v>
      </c>
      <c r="H218" s="100">
        <v>40000</v>
      </c>
      <c r="I218" s="100">
        <v>206.03</v>
      </c>
      <c r="J218" s="100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1577.45</v>
      </c>
      <c r="Q218" s="35">
        <f t="shared" si="30"/>
        <v>10057.450000000001</v>
      </c>
      <c r="R218" s="35">
        <f t="shared" si="31"/>
        <v>4172.4799999999996</v>
      </c>
      <c r="S218" s="35">
        <f t="shared" si="36"/>
        <v>6116</v>
      </c>
      <c r="T218" s="35">
        <f t="shared" si="33"/>
        <v>35827.520000000004</v>
      </c>
      <c r="U218" s="106"/>
      <c r="V218" s="106"/>
      <c r="W218" s="107"/>
    </row>
    <row r="219" spans="1:23" s="6" customFormat="1" ht="18.75" customHeight="1" x14ac:dyDescent="0.3">
      <c r="A219" s="28">
        <v>208</v>
      </c>
      <c r="B219" s="33" t="s">
        <v>193</v>
      </c>
      <c r="C219" s="33" t="s">
        <v>194</v>
      </c>
      <c r="D219" s="33" t="s">
        <v>38</v>
      </c>
      <c r="E219" s="33" t="s">
        <v>998</v>
      </c>
      <c r="F219" s="34" t="s">
        <v>814</v>
      </c>
      <c r="G219" s="37" t="s">
        <v>630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6"/>
        <v>6116</v>
      </c>
      <c r="T219" s="35">
        <f t="shared" si="33"/>
        <v>37168.35</v>
      </c>
      <c r="U219" s="106"/>
      <c r="V219" s="106"/>
      <c r="W219" s="107"/>
    </row>
    <row r="220" spans="1:23" s="6" customFormat="1" ht="18.75" customHeight="1" x14ac:dyDescent="0.3">
      <c r="A220" s="28">
        <v>209</v>
      </c>
      <c r="B220" s="33" t="s">
        <v>765</v>
      </c>
      <c r="C220" s="33" t="s">
        <v>766</v>
      </c>
      <c r="D220" s="33" t="s">
        <v>27</v>
      </c>
      <c r="E220" s="33" t="s">
        <v>394</v>
      </c>
      <c r="F220" s="34" t="s">
        <v>815</v>
      </c>
      <c r="G220" s="37" t="s">
        <v>631</v>
      </c>
      <c r="H220" s="35">
        <v>40000</v>
      </c>
      <c r="I220" s="35">
        <v>442.65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0"/>
        <v>8480</v>
      </c>
      <c r="R220" s="35">
        <f t="shared" si="31"/>
        <v>2831.65</v>
      </c>
      <c r="S220" s="35">
        <f t="shared" si="36"/>
        <v>6116</v>
      </c>
      <c r="T220" s="35">
        <f t="shared" si="33"/>
        <v>37168.35</v>
      </c>
      <c r="U220" s="106"/>
      <c r="V220" s="106"/>
      <c r="W220" s="107"/>
    </row>
    <row r="221" spans="1:23" s="6" customFormat="1" ht="18.75" customHeight="1" x14ac:dyDescent="0.3">
      <c r="A221" s="28">
        <v>210</v>
      </c>
      <c r="B221" s="97" t="s">
        <v>456</v>
      </c>
      <c r="C221" s="97" t="s">
        <v>586</v>
      </c>
      <c r="D221" s="97" t="s">
        <v>47</v>
      </c>
      <c r="E221" s="98" t="s">
        <v>394</v>
      </c>
      <c r="F221" s="99" t="s">
        <v>815</v>
      </c>
      <c r="G221" s="98" t="s">
        <v>631</v>
      </c>
      <c r="H221" s="100">
        <v>40000</v>
      </c>
      <c r="I221" s="100">
        <v>442.65</v>
      </c>
      <c r="J221" s="100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100">
        <v>0</v>
      </c>
      <c r="Q221" s="35">
        <f t="shared" si="30"/>
        <v>8480</v>
      </c>
      <c r="R221" s="35">
        <f t="shared" si="31"/>
        <v>2831.65</v>
      </c>
      <c r="S221" s="35">
        <f t="shared" si="36"/>
        <v>6116</v>
      </c>
      <c r="T221" s="35">
        <f t="shared" si="33"/>
        <v>37168.35</v>
      </c>
      <c r="U221" s="28"/>
      <c r="V221" s="28"/>
    </row>
    <row r="222" spans="1:23" s="6" customFormat="1" ht="18.75" customHeight="1" x14ac:dyDescent="0.3">
      <c r="A222" s="28">
        <v>211</v>
      </c>
      <c r="B222" s="33" t="s">
        <v>1094</v>
      </c>
      <c r="C222" s="33" t="s">
        <v>1093</v>
      </c>
      <c r="D222" s="124" t="s">
        <v>47</v>
      </c>
      <c r="E222" s="33" t="s">
        <v>1137</v>
      </c>
      <c r="F222" s="34" t="s">
        <v>814</v>
      </c>
      <c r="G222" s="37" t="s">
        <v>631</v>
      </c>
      <c r="H222" s="35">
        <v>40000</v>
      </c>
      <c r="I222" s="35">
        <v>442.65</v>
      </c>
      <c r="J222" s="3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35"/>
      <c r="Q222" s="35">
        <f t="shared" si="30"/>
        <v>8480</v>
      </c>
      <c r="R222" s="35">
        <f t="shared" si="31"/>
        <v>2831.65</v>
      </c>
      <c r="S222" s="35">
        <f t="shared" si="36"/>
        <v>6116</v>
      </c>
      <c r="T222" s="35">
        <f t="shared" si="33"/>
        <v>37168.35</v>
      </c>
      <c r="U222" s="106"/>
      <c r="V222" s="106"/>
      <c r="W222" s="107"/>
    </row>
    <row r="223" spans="1:23" s="6" customFormat="1" ht="18.75" customHeight="1" x14ac:dyDescent="0.3">
      <c r="A223" s="28">
        <v>212</v>
      </c>
      <c r="B223" s="98" t="s">
        <v>804</v>
      </c>
      <c r="C223" s="97" t="s">
        <v>805</v>
      </c>
      <c r="D223" s="98" t="s">
        <v>47</v>
      </c>
      <c r="E223" s="97" t="s">
        <v>514</v>
      </c>
      <c r="F223" s="97" t="s">
        <v>1108</v>
      </c>
      <c r="G223" s="98" t="s">
        <v>631</v>
      </c>
      <c r="H223" s="126">
        <v>40000</v>
      </c>
      <c r="I223" s="126">
        <v>442.65</v>
      </c>
      <c r="J223" s="126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126">
        <v>0</v>
      </c>
      <c r="Q223" s="35">
        <f t="shared" si="30"/>
        <v>8480</v>
      </c>
      <c r="R223" s="35">
        <f t="shared" si="31"/>
        <v>2831.65</v>
      </c>
      <c r="S223" s="35">
        <f t="shared" si="36"/>
        <v>6116</v>
      </c>
      <c r="T223" s="35">
        <f t="shared" si="33"/>
        <v>37168.35</v>
      </c>
      <c r="U223" s="28"/>
      <c r="V223" s="28"/>
    </row>
    <row r="224" spans="1:23" s="6" customFormat="1" ht="18.75" customHeight="1" x14ac:dyDescent="0.3">
      <c r="A224" s="28">
        <v>213</v>
      </c>
      <c r="B224" s="33" t="s">
        <v>402</v>
      </c>
      <c r="C224" s="33" t="s">
        <v>56</v>
      </c>
      <c r="D224" s="33" t="s">
        <v>47</v>
      </c>
      <c r="E224" s="33" t="s">
        <v>1138</v>
      </c>
      <c r="F224" s="34" t="s">
        <v>815</v>
      </c>
      <c r="G224" s="37" t="s">
        <v>631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0"/>
        <v>8480</v>
      </c>
      <c r="R224" s="35">
        <f t="shared" si="31"/>
        <v>2831.65</v>
      </c>
      <c r="S224" s="35">
        <f t="shared" si="36"/>
        <v>6116</v>
      </c>
      <c r="T224" s="35">
        <f t="shared" si="33"/>
        <v>37168.35</v>
      </c>
      <c r="U224" s="106"/>
      <c r="V224" s="106"/>
      <c r="W224" s="107"/>
    </row>
    <row r="225" spans="1:23" s="107" customFormat="1" ht="20.25" customHeight="1" x14ac:dyDescent="0.3">
      <c r="A225" s="28">
        <v>214</v>
      </c>
      <c r="B225" s="33" t="s">
        <v>642</v>
      </c>
      <c r="C225" s="33" t="s">
        <v>641</v>
      </c>
      <c r="D225" s="33" t="s">
        <v>47</v>
      </c>
      <c r="E225" s="33" t="s">
        <v>998</v>
      </c>
      <c r="F225" s="34" t="s">
        <v>814</v>
      </c>
      <c r="G225" s="37" t="s">
        <v>631</v>
      </c>
      <c r="H225" s="35">
        <v>40000</v>
      </c>
      <c r="I225" s="35">
        <v>442.65</v>
      </c>
      <c r="J225" s="3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35">
        <v>0</v>
      </c>
      <c r="Q225" s="35">
        <f t="shared" si="30"/>
        <v>8480</v>
      </c>
      <c r="R225" s="35">
        <f t="shared" si="31"/>
        <v>2831.65</v>
      </c>
      <c r="S225" s="35">
        <f t="shared" si="36"/>
        <v>6116</v>
      </c>
      <c r="T225" s="35">
        <f t="shared" si="33"/>
        <v>37168.35</v>
      </c>
      <c r="U225" s="28"/>
      <c r="V225" s="28"/>
      <c r="W225" s="6"/>
    </row>
    <row r="226" spans="1:23" s="107" customFormat="1" ht="21.75" customHeight="1" x14ac:dyDescent="0.3">
      <c r="A226" s="28">
        <v>215</v>
      </c>
      <c r="B226" s="33" t="s">
        <v>824</v>
      </c>
      <c r="C226" s="33" t="s">
        <v>825</v>
      </c>
      <c r="D226" s="33" t="s">
        <v>72</v>
      </c>
      <c r="E226" s="33" t="s">
        <v>998</v>
      </c>
      <c r="F226" s="34" t="s">
        <v>814</v>
      </c>
      <c r="G226" s="37" t="s">
        <v>631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35">
        <v>0</v>
      </c>
      <c r="Q226" s="35">
        <f t="shared" si="30"/>
        <v>8480</v>
      </c>
      <c r="R226" s="35">
        <f t="shared" si="31"/>
        <v>2831.65</v>
      </c>
      <c r="S226" s="35">
        <f t="shared" si="36"/>
        <v>6116</v>
      </c>
      <c r="T226" s="35">
        <f t="shared" si="33"/>
        <v>37168.35</v>
      </c>
      <c r="U226" s="28"/>
      <c r="V226" s="28"/>
      <c r="W226" s="6"/>
    </row>
    <row r="227" spans="1:23" s="107" customFormat="1" ht="18.75" customHeight="1" x14ac:dyDescent="0.3">
      <c r="A227" s="28">
        <v>216</v>
      </c>
      <c r="B227" s="33" t="s">
        <v>543</v>
      </c>
      <c r="C227" s="33" t="s">
        <v>544</v>
      </c>
      <c r="D227" s="33" t="s">
        <v>1146</v>
      </c>
      <c r="E227" s="33" t="s">
        <v>998</v>
      </c>
      <c r="F227" s="34" t="s">
        <v>814</v>
      </c>
      <c r="G227" s="37" t="s">
        <v>631</v>
      </c>
      <c r="H227" s="35">
        <v>40000</v>
      </c>
      <c r="I227" s="35">
        <v>442.65</v>
      </c>
      <c r="J227" s="35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35">
        <v>0</v>
      </c>
      <c r="Q227" s="35">
        <f t="shared" si="30"/>
        <v>8480</v>
      </c>
      <c r="R227" s="35">
        <f t="shared" si="31"/>
        <v>2831.65</v>
      </c>
      <c r="S227" s="35">
        <f t="shared" si="36"/>
        <v>6116</v>
      </c>
      <c r="T227" s="35">
        <f t="shared" si="33"/>
        <v>37168.35</v>
      </c>
      <c r="U227" s="28"/>
      <c r="V227" s="28"/>
      <c r="W227" s="6"/>
    </row>
    <row r="228" spans="1:23" s="6" customFormat="1" ht="21" customHeight="1" x14ac:dyDescent="0.3">
      <c r="A228" s="28">
        <v>217</v>
      </c>
      <c r="B228" s="33" t="s">
        <v>724</v>
      </c>
      <c r="C228" s="33" t="s">
        <v>725</v>
      </c>
      <c r="D228" s="33" t="s">
        <v>231</v>
      </c>
      <c r="E228" s="33" t="s">
        <v>394</v>
      </c>
      <c r="F228" s="34" t="s">
        <v>815</v>
      </c>
      <c r="G228" s="37" t="s">
        <v>631</v>
      </c>
      <c r="H228" s="35">
        <v>40000</v>
      </c>
      <c r="I228" s="133">
        <v>206.03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35">
        <v>1577.45</v>
      </c>
      <c r="Q228" s="35">
        <f t="shared" si="30"/>
        <v>10057.450000000001</v>
      </c>
      <c r="R228" s="35">
        <f t="shared" si="31"/>
        <v>4172.4799999999996</v>
      </c>
      <c r="S228" s="35">
        <f t="shared" si="36"/>
        <v>6116</v>
      </c>
      <c r="T228" s="35">
        <f t="shared" si="33"/>
        <v>35827.520000000004</v>
      </c>
      <c r="U228" s="106"/>
      <c r="V228" s="106"/>
      <c r="W228" s="107"/>
    </row>
    <row r="229" spans="1:23" s="6" customFormat="1" ht="18.75" customHeight="1" x14ac:dyDescent="0.3">
      <c r="A229" s="28">
        <v>218</v>
      </c>
      <c r="B229" s="33" t="s">
        <v>649</v>
      </c>
      <c r="C229" s="33" t="s">
        <v>650</v>
      </c>
      <c r="D229" s="33" t="s">
        <v>27</v>
      </c>
      <c r="E229" s="33" t="s">
        <v>394</v>
      </c>
      <c r="F229" s="34" t="s">
        <v>814</v>
      </c>
      <c r="G229" s="37" t="s">
        <v>631</v>
      </c>
      <c r="H229" s="35">
        <v>40000</v>
      </c>
      <c r="I229" s="132">
        <v>206.03</v>
      </c>
      <c r="J229" s="35">
        <v>25</v>
      </c>
      <c r="K229" s="35">
        <f t="shared" si="28"/>
        <v>1148</v>
      </c>
      <c r="L229" s="35">
        <f t="shared" si="29"/>
        <v>2839.9999999999995</v>
      </c>
      <c r="M229" s="36">
        <f t="shared" si="27"/>
        <v>440.00000000000006</v>
      </c>
      <c r="N229" s="35">
        <f t="shared" si="34"/>
        <v>1216</v>
      </c>
      <c r="O229" s="35">
        <f t="shared" si="35"/>
        <v>2836</v>
      </c>
      <c r="P229" s="35">
        <v>1577.45</v>
      </c>
      <c r="Q229" s="35">
        <f t="shared" si="30"/>
        <v>10057.450000000001</v>
      </c>
      <c r="R229" s="35">
        <f t="shared" si="31"/>
        <v>4172.4799999999996</v>
      </c>
      <c r="S229" s="35">
        <f t="shared" si="36"/>
        <v>6116</v>
      </c>
      <c r="T229" s="35">
        <f t="shared" si="33"/>
        <v>35827.520000000004</v>
      </c>
      <c r="U229" s="28"/>
      <c r="V229" s="28"/>
    </row>
    <row r="230" spans="1:23" s="6" customFormat="1" ht="18.75" customHeight="1" x14ac:dyDescent="0.3">
      <c r="A230" s="28">
        <v>219</v>
      </c>
      <c r="B230" s="33" t="s">
        <v>403</v>
      </c>
      <c r="C230" s="33" t="s">
        <v>404</v>
      </c>
      <c r="D230" s="33" t="s">
        <v>343</v>
      </c>
      <c r="E230" s="37" t="s">
        <v>405</v>
      </c>
      <c r="F230" s="34" t="s">
        <v>815</v>
      </c>
      <c r="G230" s="37" t="s">
        <v>631</v>
      </c>
      <c r="H230" s="35">
        <v>39930</v>
      </c>
      <c r="I230" s="35">
        <v>432.77</v>
      </c>
      <c r="J230" s="35">
        <v>25</v>
      </c>
      <c r="K230" s="35">
        <f t="shared" si="28"/>
        <v>1145.991</v>
      </c>
      <c r="L230" s="35">
        <f t="shared" si="29"/>
        <v>2835.0299999999997</v>
      </c>
      <c r="M230" s="36">
        <f t="shared" si="27"/>
        <v>439.23</v>
      </c>
      <c r="N230" s="35">
        <f t="shared" si="34"/>
        <v>1213.8720000000001</v>
      </c>
      <c r="O230" s="35">
        <f t="shared" si="35"/>
        <v>2831.0370000000003</v>
      </c>
      <c r="P230" s="35">
        <v>0</v>
      </c>
      <c r="Q230" s="35">
        <f t="shared" si="30"/>
        <v>8465.16</v>
      </c>
      <c r="R230" s="35">
        <f t="shared" si="31"/>
        <v>2817.6329999999998</v>
      </c>
      <c r="S230" s="35">
        <f t="shared" si="36"/>
        <v>6105.2970000000005</v>
      </c>
      <c r="T230" s="35">
        <f t="shared" si="33"/>
        <v>37112.366999999998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258</v>
      </c>
      <c r="C231" s="33" t="s">
        <v>259</v>
      </c>
      <c r="D231" s="33" t="s">
        <v>679</v>
      </c>
      <c r="E231" s="37" t="s">
        <v>1097</v>
      </c>
      <c r="F231" s="34" t="s">
        <v>815</v>
      </c>
      <c r="G231" s="37" t="s">
        <v>630</v>
      </c>
      <c r="H231" s="35">
        <v>37570.5</v>
      </c>
      <c r="I231" s="35">
        <v>99.76</v>
      </c>
      <c r="J231" s="35">
        <v>25</v>
      </c>
      <c r="K231" s="35">
        <f t="shared" si="28"/>
        <v>1078.2733499999999</v>
      </c>
      <c r="L231" s="35">
        <f t="shared" si="29"/>
        <v>2667.5054999999998</v>
      </c>
      <c r="M231" s="36">
        <f t="shared" si="27"/>
        <v>413.27550000000002</v>
      </c>
      <c r="N231" s="35">
        <f t="shared" si="34"/>
        <v>1142.1432</v>
      </c>
      <c r="O231" s="35">
        <f t="shared" si="35"/>
        <v>2663.74845</v>
      </c>
      <c r="P231" s="35">
        <v>0</v>
      </c>
      <c r="Q231" s="35">
        <f t="shared" si="30"/>
        <v>7964.945999999999</v>
      </c>
      <c r="R231" s="35">
        <f t="shared" si="31"/>
        <v>2345.1765500000001</v>
      </c>
      <c r="S231" s="35">
        <f t="shared" si="36"/>
        <v>5744.52945</v>
      </c>
      <c r="T231" s="35">
        <f t="shared" si="33"/>
        <v>35225.323449999996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116</v>
      </c>
      <c r="C232" s="33" t="s">
        <v>712</v>
      </c>
      <c r="D232" s="33" t="s">
        <v>390</v>
      </c>
      <c r="E232" s="37" t="s">
        <v>367</v>
      </c>
      <c r="F232" s="34" t="s">
        <v>814</v>
      </c>
      <c r="G232" s="37" t="s">
        <v>631</v>
      </c>
      <c r="H232" s="35">
        <v>37500</v>
      </c>
      <c r="I232" s="35">
        <v>89.81</v>
      </c>
      <c r="J232" s="35">
        <v>25</v>
      </c>
      <c r="K232" s="35">
        <f t="shared" si="28"/>
        <v>1076.25</v>
      </c>
      <c r="L232" s="35">
        <f t="shared" si="29"/>
        <v>2662.4999999999995</v>
      </c>
      <c r="M232" s="36">
        <f t="shared" si="27"/>
        <v>412.50000000000006</v>
      </c>
      <c r="N232" s="35">
        <f t="shared" si="34"/>
        <v>1140</v>
      </c>
      <c r="O232" s="35">
        <f t="shared" si="35"/>
        <v>2658.75</v>
      </c>
      <c r="P232" s="35">
        <v>0</v>
      </c>
      <c r="Q232" s="35">
        <f t="shared" si="30"/>
        <v>7950</v>
      </c>
      <c r="R232" s="35">
        <f t="shared" si="31"/>
        <v>2331.06</v>
      </c>
      <c r="S232" s="35">
        <f t="shared" si="36"/>
        <v>5733.75</v>
      </c>
      <c r="T232" s="35">
        <f t="shared" si="33"/>
        <v>35168.94</v>
      </c>
      <c r="U232" s="28"/>
      <c r="V232" s="28"/>
    </row>
    <row r="233" spans="1:23" s="6" customFormat="1" ht="18.75" customHeight="1" x14ac:dyDescent="0.3">
      <c r="A233" s="28">
        <v>222</v>
      </c>
      <c r="B233" s="97" t="s">
        <v>62</v>
      </c>
      <c r="C233" s="97" t="s">
        <v>63</v>
      </c>
      <c r="D233" s="98" t="s">
        <v>60</v>
      </c>
      <c r="E233" s="98" t="s">
        <v>64</v>
      </c>
      <c r="F233" s="99" t="s">
        <v>814</v>
      </c>
      <c r="G233" s="98" t="s">
        <v>631</v>
      </c>
      <c r="H233" s="100">
        <v>37500</v>
      </c>
      <c r="I233" s="100">
        <v>0</v>
      </c>
      <c r="J233" s="100">
        <v>25</v>
      </c>
      <c r="K233" s="35">
        <f t="shared" si="28"/>
        <v>1076.25</v>
      </c>
      <c r="L233" s="35">
        <f t="shared" si="29"/>
        <v>2662.4999999999995</v>
      </c>
      <c r="M233" s="36">
        <f t="shared" si="27"/>
        <v>412.50000000000006</v>
      </c>
      <c r="N233" s="35">
        <f t="shared" si="34"/>
        <v>1140</v>
      </c>
      <c r="O233" s="35">
        <f t="shared" si="35"/>
        <v>2658.75</v>
      </c>
      <c r="P233" s="35">
        <v>3154.9</v>
      </c>
      <c r="Q233" s="35">
        <f t="shared" si="30"/>
        <v>11104.9</v>
      </c>
      <c r="R233" s="35">
        <f t="shared" si="31"/>
        <v>5396.15</v>
      </c>
      <c r="S233" s="35">
        <f t="shared" si="36"/>
        <v>5733.75</v>
      </c>
      <c r="T233" s="35">
        <f t="shared" si="33"/>
        <v>32103.85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902</v>
      </c>
      <c r="C234" s="33" t="s">
        <v>903</v>
      </c>
      <c r="D234" s="33" t="s">
        <v>679</v>
      </c>
      <c r="E234" s="33" t="s">
        <v>394</v>
      </c>
      <c r="F234" s="34" t="s">
        <v>815</v>
      </c>
      <c r="G234" s="37" t="s">
        <v>631</v>
      </c>
      <c r="H234" s="35">
        <v>37500</v>
      </c>
      <c r="I234" s="35">
        <v>89.81</v>
      </c>
      <c r="J234" s="35">
        <v>25</v>
      </c>
      <c r="K234" s="35">
        <f t="shared" si="28"/>
        <v>1076.25</v>
      </c>
      <c r="L234" s="35">
        <f t="shared" si="29"/>
        <v>2662.4999999999995</v>
      </c>
      <c r="M234" s="36">
        <f t="shared" si="27"/>
        <v>412.50000000000006</v>
      </c>
      <c r="N234" s="35">
        <f t="shared" si="34"/>
        <v>1140</v>
      </c>
      <c r="O234" s="35">
        <f t="shared" si="35"/>
        <v>2658.75</v>
      </c>
      <c r="P234" s="35">
        <v>0</v>
      </c>
      <c r="Q234" s="35">
        <f t="shared" si="30"/>
        <v>7950</v>
      </c>
      <c r="R234" s="35">
        <f t="shared" si="31"/>
        <v>2331.06</v>
      </c>
      <c r="S234" s="35">
        <f t="shared" si="36"/>
        <v>5733.75</v>
      </c>
      <c r="T234" s="35">
        <f t="shared" si="33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810</v>
      </c>
      <c r="C235" s="33" t="s">
        <v>811</v>
      </c>
      <c r="D235" s="33" t="s">
        <v>47</v>
      </c>
      <c r="E235" s="33" t="s">
        <v>394</v>
      </c>
      <c r="F235" s="34" t="s">
        <v>815</v>
      </c>
      <c r="G235" s="37" t="s">
        <v>631</v>
      </c>
      <c r="H235" s="35">
        <v>37500</v>
      </c>
      <c r="I235" s="35">
        <v>89.81</v>
      </c>
      <c r="J235" s="35">
        <v>25</v>
      </c>
      <c r="K235" s="35">
        <f t="shared" si="28"/>
        <v>1076.25</v>
      </c>
      <c r="L235" s="35">
        <f t="shared" si="29"/>
        <v>2662.4999999999995</v>
      </c>
      <c r="M235" s="36">
        <f t="shared" si="27"/>
        <v>412.50000000000006</v>
      </c>
      <c r="N235" s="35">
        <f t="shared" si="34"/>
        <v>1140</v>
      </c>
      <c r="O235" s="35">
        <f t="shared" si="35"/>
        <v>2658.75</v>
      </c>
      <c r="P235" s="35">
        <v>0</v>
      </c>
      <c r="Q235" s="35">
        <f t="shared" si="30"/>
        <v>7950</v>
      </c>
      <c r="R235" s="35">
        <f t="shared" si="31"/>
        <v>2331.06</v>
      </c>
      <c r="S235" s="35">
        <f t="shared" si="36"/>
        <v>5733.75</v>
      </c>
      <c r="T235" s="35">
        <f t="shared" si="33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33" t="s">
        <v>129</v>
      </c>
      <c r="C236" s="33" t="s">
        <v>538</v>
      </c>
      <c r="D236" s="33" t="s">
        <v>679</v>
      </c>
      <c r="E236" s="33" t="s">
        <v>1097</v>
      </c>
      <c r="F236" s="34" t="s">
        <v>815</v>
      </c>
      <c r="G236" s="37" t="s">
        <v>630</v>
      </c>
      <c r="H236" s="35">
        <v>37500</v>
      </c>
      <c r="I236" s="35">
        <v>89.81</v>
      </c>
      <c r="J236" s="35">
        <v>25</v>
      </c>
      <c r="K236" s="35">
        <f t="shared" si="28"/>
        <v>1076.25</v>
      </c>
      <c r="L236" s="35">
        <f t="shared" si="29"/>
        <v>2662.4999999999995</v>
      </c>
      <c r="M236" s="36">
        <f t="shared" si="27"/>
        <v>412.50000000000006</v>
      </c>
      <c r="N236" s="35">
        <f t="shared" si="34"/>
        <v>1140</v>
      </c>
      <c r="O236" s="35">
        <f t="shared" si="35"/>
        <v>2658.75</v>
      </c>
      <c r="P236" s="35">
        <v>0</v>
      </c>
      <c r="Q236" s="35">
        <f t="shared" si="30"/>
        <v>7950</v>
      </c>
      <c r="R236" s="35">
        <f t="shared" si="31"/>
        <v>2331.06</v>
      </c>
      <c r="S236" s="35">
        <f t="shared" si="36"/>
        <v>5733.75</v>
      </c>
      <c r="T236" s="35">
        <f t="shared" si="33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127" t="s">
        <v>187</v>
      </c>
      <c r="C237" s="127" t="s">
        <v>188</v>
      </c>
      <c r="D237" s="127" t="s">
        <v>679</v>
      </c>
      <c r="E237" s="33" t="s">
        <v>1097</v>
      </c>
      <c r="F237" s="34" t="s">
        <v>815</v>
      </c>
      <c r="G237" s="37" t="s">
        <v>630</v>
      </c>
      <c r="H237" s="128">
        <v>37500</v>
      </c>
      <c r="I237" s="35">
        <v>89.81</v>
      </c>
      <c r="J237" s="128">
        <v>25</v>
      </c>
      <c r="K237" s="35">
        <f t="shared" si="28"/>
        <v>1076.25</v>
      </c>
      <c r="L237" s="35">
        <f t="shared" si="29"/>
        <v>2662.4999999999995</v>
      </c>
      <c r="M237" s="36">
        <f t="shared" si="27"/>
        <v>412.50000000000006</v>
      </c>
      <c r="N237" s="35">
        <f t="shared" si="34"/>
        <v>1140</v>
      </c>
      <c r="O237" s="35">
        <f t="shared" si="35"/>
        <v>2658.75</v>
      </c>
      <c r="P237" s="128">
        <v>0</v>
      </c>
      <c r="Q237" s="35">
        <f t="shared" si="30"/>
        <v>7950</v>
      </c>
      <c r="R237" s="35">
        <f t="shared" si="31"/>
        <v>2331.06</v>
      </c>
      <c r="S237" s="35">
        <f t="shared" si="36"/>
        <v>5733.75</v>
      </c>
      <c r="T237" s="35">
        <f t="shared" si="33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521</v>
      </c>
      <c r="C238" s="33" t="s">
        <v>522</v>
      </c>
      <c r="D238" s="33" t="s">
        <v>47</v>
      </c>
      <c r="E238" s="33" t="s">
        <v>1135</v>
      </c>
      <c r="F238" s="34" t="s">
        <v>815</v>
      </c>
      <c r="G238" s="37" t="s">
        <v>631</v>
      </c>
      <c r="H238" s="35">
        <v>37500</v>
      </c>
      <c r="I238" s="35">
        <v>89.81</v>
      </c>
      <c r="J238" s="35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0"/>
        <v>7950</v>
      </c>
      <c r="R238" s="35">
        <f t="shared" si="31"/>
        <v>2331.06</v>
      </c>
      <c r="S238" s="35">
        <f t="shared" si="36"/>
        <v>5733.75</v>
      </c>
      <c r="T238" s="35">
        <f t="shared" si="33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103</v>
      </c>
      <c r="C239" s="33" t="s">
        <v>104</v>
      </c>
      <c r="D239" s="33" t="s">
        <v>679</v>
      </c>
      <c r="E239" s="33" t="s">
        <v>394</v>
      </c>
      <c r="F239" s="34" t="s">
        <v>815</v>
      </c>
      <c r="G239" s="37" t="s">
        <v>631</v>
      </c>
      <c r="H239" s="35">
        <v>37500</v>
      </c>
      <c r="I239" s="35">
        <v>89.81</v>
      </c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35">
        <v>0</v>
      </c>
      <c r="Q239" s="35">
        <f t="shared" si="30"/>
        <v>7950</v>
      </c>
      <c r="R239" s="35">
        <f t="shared" si="31"/>
        <v>2331.06</v>
      </c>
      <c r="S239" s="35">
        <f t="shared" si="36"/>
        <v>5733.75</v>
      </c>
      <c r="T239" s="35">
        <f t="shared" si="33"/>
        <v>35168.94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917</v>
      </c>
      <c r="C240" s="33" t="s">
        <v>970</v>
      </c>
      <c r="D240" s="33" t="s">
        <v>27</v>
      </c>
      <c r="E240" s="33" t="s">
        <v>394</v>
      </c>
      <c r="F240" s="34" t="s">
        <v>814</v>
      </c>
      <c r="G240" s="37" t="s">
        <v>631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6"/>
        <v>5733.75</v>
      </c>
      <c r="T240" s="35">
        <f t="shared" si="33"/>
        <v>35168.94</v>
      </c>
      <c r="U240" s="106"/>
      <c r="V240" s="106"/>
      <c r="W240" s="107"/>
    </row>
    <row r="241" spans="1:23" s="107" customFormat="1" ht="21.75" customHeight="1" x14ac:dyDescent="0.3">
      <c r="A241" s="28">
        <v>230</v>
      </c>
      <c r="B241" s="33" t="s">
        <v>1119</v>
      </c>
      <c r="C241" s="33" t="s">
        <v>1120</v>
      </c>
      <c r="D241" s="33" t="s">
        <v>679</v>
      </c>
      <c r="E241" s="33" t="s">
        <v>394</v>
      </c>
      <c r="F241" s="34" t="s">
        <v>815</v>
      </c>
      <c r="G241" s="37" t="s">
        <v>631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6"/>
        <v>5733.75</v>
      </c>
      <c r="T241" s="35">
        <f t="shared" si="33"/>
        <v>35168.94</v>
      </c>
      <c r="U241" s="28"/>
      <c r="V241" s="28"/>
      <c r="W241" s="6"/>
    </row>
    <row r="242" spans="1:23" s="6" customFormat="1" ht="18.75" customHeight="1" x14ac:dyDescent="0.3">
      <c r="A242" s="28">
        <v>231</v>
      </c>
      <c r="B242" s="33" t="s">
        <v>639</v>
      </c>
      <c r="C242" s="33" t="s">
        <v>640</v>
      </c>
      <c r="D242" s="119" t="s">
        <v>53</v>
      </c>
      <c r="E242" s="33" t="s">
        <v>1097</v>
      </c>
      <c r="F242" s="34" t="s">
        <v>815</v>
      </c>
      <c r="G242" s="37" t="s">
        <v>631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6"/>
        <v>5733.75</v>
      </c>
      <c r="T242" s="35">
        <f t="shared" si="33"/>
        <v>35168.94</v>
      </c>
      <c r="U242" s="28"/>
      <c r="V242" s="28"/>
    </row>
    <row r="243" spans="1:23" s="6" customFormat="1" ht="18.75" customHeight="1" x14ac:dyDescent="0.3">
      <c r="A243" s="28">
        <v>232</v>
      </c>
      <c r="B243" s="33" t="s">
        <v>506</v>
      </c>
      <c r="C243" s="33" t="s">
        <v>507</v>
      </c>
      <c r="D243" s="33" t="s">
        <v>1147</v>
      </c>
      <c r="E243" s="33" t="s">
        <v>1097</v>
      </c>
      <c r="F243" s="34" t="s">
        <v>815</v>
      </c>
      <c r="G243" s="37" t="s">
        <v>631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0</v>
      </c>
      <c r="Q243" s="35">
        <f t="shared" si="30"/>
        <v>7950</v>
      </c>
      <c r="R243" s="35">
        <f t="shared" si="31"/>
        <v>2331.06</v>
      </c>
      <c r="S243" s="35">
        <f t="shared" si="36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1156</v>
      </c>
      <c r="C244" s="33" t="s">
        <v>646</v>
      </c>
      <c r="D244" s="33" t="s">
        <v>47</v>
      </c>
      <c r="E244" s="33" t="s">
        <v>1135</v>
      </c>
      <c r="F244" s="34" t="s">
        <v>815</v>
      </c>
      <c r="G244" s="37" t="s">
        <v>631</v>
      </c>
      <c r="H244" s="35">
        <v>37500</v>
      </c>
      <c r="I244" s="35">
        <v>89.81</v>
      </c>
      <c r="J244" s="35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35">
        <v>0</v>
      </c>
      <c r="Q244" s="35">
        <f t="shared" si="30"/>
        <v>7950</v>
      </c>
      <c r="R244" s="35">
        <f t="shared" si="31"/>
        <v>2331.06</v>
      </c>
      <c r="S244" s="35">
        <f t="shared" si="36"/>
        <v>5733.75</v>
      </c>
      <c r="T244" s="35">
        <f t="shared" si="33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98" t="s">
        <v>493</v>
      </c>
      <c r="C245" s="97" t="s">
        <v>494</v>
      </c>
      <c r="D245" s="97" t="s">
        <v>47</v>
      </c>
      <c r="E245" s="98" t="s">
        <v>1135</v>
      </c>
      <c r="F245" s="99" t="s">
        <v>815</v>
      </c>
      <c r="G245" s="98" t="s">
        <v>631</v>
      </c>
      <c r="H245" s="100">
        <v>37500</v>
      </c>
      <c r="I245" s="35"/>
      <c r="J245" s="100">
        <v>25</v>
      </c>
      <c r="K245" s="35">
        <f t="shared" si="28"/>
        <v>1076.25</v>
      </c>
      <c r="L245" s="35">
        <f t="shared" si="29"/>
        <v>2662.4999999999995</v>
      </c>
      <c r="M245" s="36">
        <f t="shared" si="27"/>
        <v>412.50000000000006</v>
      </c>
      <c r="N245" s="35">
        <f t="shared" si="34"/>
        <v>1140</v>
      </c>
      <c r="O245" s="35">
        <f t="shared" si="35"/>
        <v>2658.75</v>
      </c>
      <c r="P245" s="35">
        <v>1577.45</v>
      </c>
      <c r="Q245" s="35">
        <f t="shared" si="30"/>
        <v>9527.4500000000007</v>
      </c>
      <c r="R245" s="35">
        <f t="shared" si="31"/>
        <v>3818.7</v>
      </c>
      <c r="S245" s="35">
        <f t="shared" si="36"/>
        <v>5733.75</v>
      </c>
      <c r="T245" s="35">
        <f t="shared" si="33"/>
        <v>33681.300000000003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68</v>
      </c>
      <c r="C246" s="33" t="s">
        <v>69</v>
      </c>
      <c r="D246" s="33" t="s">
        <v>27</v>
      </c>
      <c r="E246" s="33" t="s">
        <v>998</v>
      </c>
      <c r="F246" s="34" t="s">
        <v>815</v>
      </c>
      <c r="G246" s="37" t="s">
        <v>630</v>
      </c>
      <c r="H246" s="35">
        <v>37000</v>
      </c>
      <c r="I246" s="35">
        <v>19.25</v>
      </c>
      <c r="J246" s="35">
        <v>25</v>
      </c>
      <c r="K246" s="35">
        <f t="shared" si="28"/>
        <v>1061.9000000000001</v>
      </c>
      <c r="L246" s="35">
        <f t="shared" si="29"/>
        <v>2626.9999999999995</v>
      </c>
      <c r="M246" s="36">
        <f t="shared" si="27"/>
        <v>407.00000000000006</v>
      </c>
      <c r="N246" s="35">
        <f t="shared" si="34"/>
        <v>1124.8</v>
      </c>
      <c r="O246" s="35">
        <f t="shared" si="35"/>
        <v>2623.3</v>
      </c>
      <c r="P246" s="35">
        <v>0</v>
      </c>
      <c r="Q246" s="35">
        <f t="shared" si="30"/>
        <v>7844</v>
      </c>
      <c r="R246" s="35">
        <f t="shared" si="31"/>
        <v>2230.9499999999998</v>
      </c>
      <c r="S246" s="35">
        <f t="shared" si="36"/>
        <v>5657.2999999999993</v>
      </c>
      <c r="T246" s="35">
        <f t="shared" si="33"/>
        <v>34769.050000000003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272</v>
      </c>
      <c r="C247" s="33" t="s">
        <v>273</v>
      </c>
      <c r="D247" s="33" t="s">
        <v>27</v>
      </c>
      <c r="E247" s="33" t="s">
        <v>394</v>
      </c>
      <c r="F247" s="34" t="s">
        <v>815</v>
      </c>
      <c r="G247" s="37" t="s">
        <v>631</v>
      </c>
      <c r="H247" s="35">
        <v>37000</v>
      </c>
      <c r="I247" s="35">
        <v>0</v>
      </c>
      <c r="J247" s="35">
        <v>25</v>
      </c>
      <c r="K247" s="35">
        <f t="shared" si="28"/>
        <v>1061.9000000000001</v>
      </c>
      <c r="L247" s="35">
        <f t="shared" si="29"/>
        <v>2626.9999999999995</v>
      </c>
      <c r="M247" s="36">
        <f t="shared" si="27"/>
        <v>407.00000000000006</v>
      </c>
      <c r="N247" s="35">
        <f t="shared" si="34"/>
        <v>1124.8</v>
      </c>
      <c r="O247" s="35">
        <f t="shared" si="35"/>
        <v>2623.3</v>
      </c>
      <c r="P247" s="35">
        <v>1577.45</v>
      </c>
      <c r="Q247" s="35">
        <f t="shared" si="30"/>
        <v>9421.4500000000007</v>
      </c>
      <c r="R247" s="35">
        <f t="shared" si="31"/>
        <v>3789.1499999999996</v>
      </c>
      <c r="S247" s="35">
        <f t="shared" si="36"/>
        <v>5657.2999999999993</v>
      </c>
      <c r="T247" s="35">
        <f t="shared" si="33"/>
        <v>33210.85</v>
      </c>
      <c r="U247" s="28"/>
      <c r="V247" s="28"/>
    </row>
    <row r="248" spans="1:23" s="6" customFormat="1" ht="18.75" customHeight="1" x14ac:dyDescent="0.3">
      <c r="A248" s="28">
        <v>237</v>
      </c>
      <c r="B248" s="97" t="s">
        <v>51</v>
      </c>
      <c r="C248" s="97" t="s">
        <v>245</v>
      </c>
      <c r="D248" s="98" t="s">
        <v>27</v>
      </c>
      <c r="E248" s="97" t="s">
        <v>998</v>
      </c>
      <c r="F248" s="99" t="s">
        <v>815</v>
      </c>
      <c r="G248" s="98" t="s">
        <v>630</v>
      </c>
      <c r="H248" s="100">
        <v>37000</v>
      </c>
      <c r="I248" s="100">
        <v>19.25</v>
      </c>
      <c r="J248" s="100">
        <v>25</v>
      </c>
      <c r="K248" s="35">
        <f t="shared" si="28"/>
        <v>1061.9000000000001</v>
      </c>
      <c r="L248" s="35">
        <f t="shared" si="29"/>
        <v>2626.9999999999995</v>
      </c>
      <c r="M248" s="36">
        <f t="shared" si="27"/>
        <v>407.00000000000006</v>
      </c>
      <c r="N248" s="35">
        <f t="shared" si="34"/>
        <v>1124.8</v>
      </c>
      <c r="O248" s="35">
        <f t="shared" si="35"/>
        <v>2623.3</v>
      </c>
      <c r="P248" s="100">
        <v>0</v>
      </c>
      <c r="Q248" s="35">
        <f t="shared" si="30"/>
        <v>7844</v>
      </c>
      <c r="R248" s="35">
        <f t="shared" si="31"/>
        <v>2230.9499999999998</v>
      </c>
      <c r="S248" s="35">
        <f t="shared" si="36"/>
        <v>5657.2999999999993</v>
      </c>
      <c r="T248" s="35">
        <f t="shared" si="33"/>
        <v>34769.050000000003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866</v>
      </c>
      <c r="C249" s="33" t="s">
        <v>867</v>
      </c>
      <c r="D249" s="33" t="s">
        <v>679</v>
      </c>
      <c r="E249" s="33" t="s">
        <v>1097</v>
      </c>
      <c r="F249" s="34" t="s">
        <v>815</v>
      </c>
      <c r="G249" s="37" t="s">
        <v>631</v>
      </c>
      <c r="H249" s="35">
        <v>37000</v>
      </c>
      <c r="I249" s="35">
        <v>19.25</v>
      </c>
      <c r="J249" s="35">
        <v>25</v>
      </c>
      <c r="K249" s="35">
        <f t="shared" si="28"/>
        <v>1061.9000000000001</v>
      </c>
      <c r="L249" s="35">
        <f t="shared" si="29"/>
        <v>2626.9999999999995</v>
      </c>
      <c r="M249" s="36">
        <f t="shared" ref="M249:M312" si="37">H249*1.1%</f>
        <v>407.00000000000006</v>
      </c>
      <c r="N249" s="35">
        <f t="shared" si="34"/>
        <v>1124.8</v>
      </c>
      <c r="O249" s="35">
        <f t="shared" si="35"/>
        <v>2623.3</v>
      </c>
      <c r="P249" s="35">
        <v>0</v>
      </c>
      <c r="Q249" s="35">
        <f t="shared" si="30"/>
        <v>7844</v>
      </c>
      <c r="R249" s="35">
        <f t="shared" si="31"/>
        <v>2230.9499999999998</v>
      </c>
      <c r="S249" s="35">
        <f t="shared" si="36"/>
        <v>5657.2999999999993</v>
      </c>
      <c r="T249" s="35">
        <f t="shared" si="33"/>
        <v>34769.050000000003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573</v>
      </c>
      <c r="C250" s="33" t="s">
        <v>574</v>
      </c>
      <c r="D250" s="33" t="s">
        <v>679</v>
      </c>
      <c r="E250" s="33" t="s">
        <v>1097</v>
      </c>
      <c r="F250" s="34" t="s">
        <v>815</v>
      </c>
      <c r="G250" s="37" t="s">
        <v>631</v>
      </c>
      <c r="H250" s="35">
        <v>37000</v>
      </c>
      <c r="I250" s="35">
        <v>0</v>
      </c>
      <c r="J250" s="35">
        <v>25</v>
      </c>
      <c r="K250" s="35">
        <f t="shared" si="28"/>
        <v>1061.9000000000001</v>
      </c>
      <c r="L250" s="35">
        <f t="shared" si="29"/>
        <v>2626.9999999999995</v>
      </c>
      <c r="M250" s="36">
        <f t="shared" si="37"/>
        <v>407.00000000000006</v>
      </c>
      <c r="N250" s="35">
        <f t="shared" si="34"/>
        <v>1124.8</v>
      </c>
      <c r="O250" s="35">
        <f t="shared" si="35"/>
        <v>2623.3</v>
      </c>
      <c r="P250" s="35">
        <v>1577.45</v>
      </c>
      <c r="Q250" s="35">
        <f t="shared" si="30"/>
        <v>9421.4500000000007</v>
      </c>
      <c r="R250" s="35">
        <f t="shared" si="31"/>
        <v>3789.1499999999996</v>
      </c>
      <c r="S250" s="35">
        <f t="shared" si="36"/>
        <v>5657.2999999999993</v>
      </c>
      <c r="T250" s="35">
        <f t="shared" si="33"/>
        <v>33210.85</v>
      </c>
      <c r="U250" s="106"/>
      <c r="V250" s="106"/>
      <c r="W250" s="107"/>
    </row>
    <row r="251" spans="1:23" s="6" customFormat="1" ht="18.75" customHeight="1" x14ac:dyDescent="0.3">
      <c r="A251" s="28">
        <v>240</v>
      </c>
      <c r="B251" s="97" t="s">
        <v>324</v>
      </c>
      <c r="C251" s="97" t="s">
        <v>33</v>
      </c>
      <c r="D251" s="98" t="s">
        <v>27</v>
      </c>
      <c r="E251" s="97" t="s">
        <v>394</v>
      </c>
      <c r="F251" s="99" t="s">
        <v>815</v>
      </c>
      <c r="G251" s="98" t="s">
        <v>631</v>
      </c>
      <c r="H251" s="100">
        <v>37000</v>
      </c>
      <c r="I251" s="100">
        <v>0</v>
      </c>
      <c r="J251" s="100">
        <v>25</v>
      </c>
      <c r="K251" s="35">
        <f t="shared" si="28"/>
        <v>1061.9000000000001</v>
      </c>
      <c r="L251" s="35">
        <f t="shared" si="29"/>
        <v>2626.9999999999995</v>
      </c>
      <c r="M251" s="36">
        <f t="shared" si="37"/>
        <v>407.00000000000006</v>
      </c>
      <c r="N251" s="35">
        <f t="shared" si="34"/>
        <v>1124.8</v>
      </c>
      <c r="O251" s="35">
        <f t="shared" si="35"/>
        <v>2623.3</v>
      </c>
      <c r="P251" s="35">
        <v>1577.45</v>
      </c>
      <c r="Q251" s="35">
        <f t="shared" si="30"/>
        <v>9421.4500000000007</v>
      </c>
      <c r="R251" s="35">
        <f t="shared" si="31"/>
        <v>3789.1499999999996</v>
      </c>
      <c r="S251" s="35">
        <f t="shared" si="36"/>
        <v>5657.2999999999993</v>
      </c>
      <c r="T251" s="35">
        <f t="shared" si="33"/>
        <v>33210.85</v>
      </c>
      <c r="U251" s="106"/>
      <c r="V251" s="106"/>
      <c r="W251" s="107"/>
    </row>
    <row r="252" spans="1:23" s="6" customFormat="1" ht="18.75" customHeight="1" x14ac:dyDescent="0.3">
      <c r="A252" s="28">
        <v>241</v>
      </c>
      <c r="B252" s="33" t="s">
        <v>684</v>
      </c>
      <c r="C252" s="33" t="s">
        <v>685</v>
      </c>
      <c r="D252" s="33" t="s">
        <v>202</v>
      </c>
      <c r="E252" s="33" t="s">
        <v>203</v>
      </c>
      <c r="F252" s="34" t="s">
        <v>814</v>
      </c>
      <c r="G252" s="37" t="s">
        <v>631</v>
      </c>
      <c r="H252" s="35">
        <v>36000</v>
      </c>
      <c r="I252" s="35">
        <v>0</v>
      </c>
      <c r="J252" s="35">
        <v>25</v>
      </c>
      <c r="K252" s="35">
        <f t="shared" si="28"/>
        <v>1033.2</v>
      </c>
      <c r="L252" s="35">
        <f t="shared" si="29"/>
        <v>2555.9999999999995</v>
      </c>
      <c r="M252" s="36">
        <f t="shared" si="37"/>
        <v>396.00000000000006</v>
      </c>
      <c r="N252" s="35">
        <f t="shared" si="34"/>
        <v>1094.4000000000001</v>
      </c>
      <c r="O252" s="35">
        <f t="shared" si="35"/>
        <v>2552.4</v>
      </c>
      <c r="P252" s="35">
        <v>0</v>
      </c>
      <c r="Q252" s="35">
        <f t="shared" si="30"/>
        <v>7632</v>
      </c>
      <c r="R252" s="35">
        <f t="shared" si="31"/>
        <v>2152.6000000000004</v>
      </c>
      <c r="S252" s="35">
        <f t="shared" si="36"/>
        <v>5504.4</v>
      </c>
      <c r="T252" s="35">
        <f t="shared" si="33"/>
        <v>33847.4</v>
      </c>
      <c r="U252" s="106"/>
      <c r="V252" s="106"/>
      <c r="W252" s="107"/>
    </row>
    <row r="253" spans="1:23" s="6" customFormat="1" ht="18.75" customHeight="1" x14ac:dyDescent="0.3">
      <c r="A253" s="28">
        <v>242</v>
      </c>
      <c r="B253" s="33" t="s">
        <v>121</v>
      </c>
      <c r="C253" s="33" t="s">
        <v>122</v>
      </c>
      <c r="D253" s="33" t="s">
        <v>123</v>
      </c>
      <c r="E253" s="33" t="s">
        <v>855</v>
      </c>
      <c r="F253" s="34" t="s">
        <v>815</v>
      </c>
      <c r="G253" s="37" t="s">
        <v>630</v>
      </c>
      <c r="H253" s="35">
        <v>35500</v>
      </c>
      <c r="I253" s="35">
        <v>0</v>
      </c>
      <c r="J253" s="35">
        <v>25</v>
      </c>
      <c r="K253" s="35">
        <f t="shared" si="28"/>
        <v>1018.85</v>
      </c>
      <c r="L253" s="35">
        <f t="shared" si="29"/>
        <v>2520.5</v>
      </c>
      <c r="M253" s="36">
        <f t="shared" si="37"/>
        <v>390.50000000000006</v>
      </c>
      <c r="N253" s="35">
        <f t="shared" si="34"/>
        <v>1079.2</v>
      </c>
      <c r="O253" s="35">
        <f t="shared" si="35"/>
        <v>2516.9500000000003</v>
      </c>
      <c r="P253" s="35">
        <v>1577.45</v>
      </c>
      <c r="Q253" s="35">
        <f t="shared" si="30"/>
        <v>9103.4500000000007</v>
      </c>
      <c r="R253" s="35">
        <f t="shared" si="31"/>
        <v>3700.5</v>
      </c>
      <c r="S253" s="35">
        <f t="shared" si="36"/>
        <v>5427.9500000000007</v>
      </c>
      <c r="T253" s="35">
        <f t="shared" si="33"/>
        <v>31799.5</v>
      </c>
      <c r="U253" s="106"/>
      <c r="V253" s="106"/>
      <c r="W253" s="107"/>
    </row>
    <row r="254" spans="1:23" s="6" customFormat="1" ht="18.75" customHeight="1" x14ac:dyDescent="0.3">
      <c r="A254" s="28">
        <v>243</v>
      </c>
      <c r="B254" s="33" t="s">
        <v>1034</v>
      </c>
      <c r="C254" s="33" t="s">
        <v>1044</v>
      </c>
      <c r="D254" s="33" t="s">
        <v>27</v>
      </c>
      <c r="E254" s="33" t="s">
        <v>394</v>
      </c>
      <c r="F254" s="34" t="s">
        <v>814</v>
      </c>
      <c r="G254" s="37" t="s">
        <v>631</v>
      </c>
      <c r="H254" s="35">
        <v>35000</v>
      </c>
      <c r="I254" s="35">
        <v>0</v>
      </c>
      <c r="J254" s="35">
        <v>25</v>
      </c>
      <c r="K254" s="35">
        <f t="shared" si="28"/>
        <v>1004.5</v>
      </c>
      <c r="L254" s="35">
        <f t="shared" si="29"/>
        <v>2485</v>
      </c>
      <c r="M254" s="36">
        <f t="shared" si="37"/>
        <v>385.00000000000006</v>
      </c>
      <c r="N254" s="35">
        <f t="shared" si="34"/>
        <v>1064</v>
      </c>
      <c r="O254" s="35">
        <f t="shared" si="35"/>
        <v>2481.5</v>
      </c>
      <c r="P254" s="35"/>
      <c r="Q254" s="35">
        <f t="shared" si="30"/>
        <v>7420</v>
      </c>
      <c r="R254" s="35">
        <f t="shared" si="31"/>
        <v>2093.5</v>
      </c>
      <c r="S254" s="35">
        <f t="shared" si="36"/>
        <v>5351.5</v>
      </c>
      <c r="T254" s="35">
        <f t="shared" si="33"/>
        <v>32906.5</v>
      </c>
      <c r="U254" s="106"/>
      <c r="V254" s="106"/>
      <c r="W254" s="107"/>
    </row>
    <row r="255" spans="1:23" s="6" customFormat="1" ht="18.75" customHeight="1" x14ac:dyDescent="0.3">
      <c r="A255" s="28">
        <v>244</v>
      </c>
      <c r="B255" s="33" t="s">
        <v>881</v>
      </c>
      <c r="C255" s="33" t="s">
        <v>860</v>
      </c>
      <c r="D255" s="33" t="s">
        <v>861</v>
      </c>
      <c r="E255" s="33" t="s">
        <v>394</v>
      </c>
      <c r="F255" s="34" t="s">
        <v>815</v>
      </c>
      <c r="G255" s="37" t="s">
        <v>631</v>
      </c>
      <c r="H255" s="35">
        <v>35000</v>
      </c>
      <c r="I255" s="35">
        <v>0</v>
      </c>
      <c r="J255" s="35">
        <v>25</v>
      </c>
      <c r="K255" s="35">
        <f t="shared" si="28"/>
        <v>1004.5</v>
      </c>
      <c r="L255" s="35">
        <f t="shared" si="29"/>
        <v>2485</v>
      </c>
      <c r="M255" s="36">
        <f t="shared" si="37"/>
        <v>385.00000000000006</v>
      </c>
      <c r="N255" s="35">
        <f t="shared" si="34"/>
        <v>1064</v>
      </c>
      <c r="O255" s="35">
        <f t="shared" si="35"/>
        <v>2481.5</v>
      </c>
      <c r="P255" s="35">
        <v>0</v>
      </c>
      <c r="Q255" s="35">
        <f t="shared" si="30"/>
        <v>7420</v>
      </c>
      <c r="R255" s="35">
        <f t="shared" si="31"/>
        <v>2093.5</v>
      </c>
      <c r="S255" s="35">
        <f t="shared" si="36"/>
        <v>5351.5</v>
      </c>
      <c r="T255" s="35">
        <f t="shared" si="33"/>
        <v>32906.5</v>
      </c>
      <c r="U255" s="28"/>
      <c r="V255" s="28"/>
    </row>
    <row r="256" spans="1:23" s="6" customFormat="1" ht="18.75" customHeight="1" x14ac:dyDescent="0.3">
      <c r="A256" s="28">
        <v>245</v>
      </c>
      <c r="B256" s="33" t="s">
        <v>1116</v>
      </c>
      <c r="C256" s="33" t="s">
        <v>1117</v>
      </c>
      <c r="D256" s="33" t="s">
        <v>861</v>
      </c>
      <c r="E256" s="33" t="s">
        <v>394</v>
      </c>
      <c r="F256" s="34" t="s">
        <v>815</v>
      </c>
      <c r="G256" s="37" t="s">
        <v>631</v>
      </c>
      <c r="H256" s="35">
        <v>35000</v>
      </c>
      <c r="I256" s="35">
        <v>0</v>
      </c>
      <c r="J256" s="35">
        <v>25</v>
      </c>
      <c r="K256" s="35">
        <f t="shared" si="28"/>
        <v>1004.5</v>
      </c>
      <c r="L256" s="35">
        <f t="shared" si="29"/>
        <v>2485</v>
      </c>
      <c r="M256" s="36">
        <f t="shared" si="37"/>
        <v>385.00000000000006</v>
      </c>
      <c r="N256" s="35">
        <f t="shared" si="34"/>
        <v>1064</v>
      </c>
      <c r="O256" s="35">
        <f t="shared" si="35"/>
        <v>2481.5</v>
      </c>
      <c r="P256" s="125"/>
      <c r="Q256" s="35">
        <f t="shared" si="30"/>
        <v>7420</v>
      </c>
      <c r="R256" s="35">
        <f t="shared" si="31"/>
        <v>2093.5</v>
      </c>
      <c r="S256" s="35">
        <f t="shared" si="36"/>
        <v>5351.5</v>
      </c>
      <c r="T256" s="35">
        <f t="shared" si="33"/>
        <v>32906.5</v>
      </c>
      <c r="U256" s="28"/>
      <c r="V256" s="28"/>
    </row>
    <row r="257" spans="1:23" s="6" customFormat="1" ht="18.75" customHeight="1" x14ac:dyDescent="0.3">
      <c r="A257" s="28">
        <v>246</v>
      </c>
      <c r="B257" s="33" t="s">
        <v>1171</v>
      </c>
      <c r="C257" s="33" t="s">
        <v>1172</v>
      </c>
      <c r="D257" s="33" t="s">
        <v>38</v>
      </c>
      <c r="E257" s="33" t="s">
        <v>394</v>
      </c>
      <c r="F257" s="34" t="s">
        <v>814</v>
      </c>
      <c r="G257" s="37" t="s">
        <v>631</v>
      </c>
      <c r="H257" s="35">
        <v>35000</v>
      </c>
      <c r="I257" s="35">
        <v>0</v>
      </c>
      <c r="J257" s="35">
        <v>25</v>
      </c>
      <c r="K257" s="35">
        <f t="shared" si="28"/>
        <v>1004.5</v>
      </c>
      <c r="L257" s="35">
        <f t="shared" si="29"/>
        <v>2485</v>
      </c>
      <c r="M257" s="36">
        <f t="shared" si="37"/>
        <v>385.00000000000006</v>
      </c>
      <c r="N257" s="35">
        <f t="shared" si="34"/>
        <v>1064</v>
      </c>
      <c r="O257" s="35">
        <f t="shared" si="35"/>
        <v>2481.5</v>
      </c>
      <c r="P257" s="125"/>
      <c r="Q257" s="35">
        <f t="shared" si="30"/>
        <v>7420</v>
      </c>
      <c r="R257" s="35">
        <f t="shared" si="31"/>
        <v>2093.5</v>
      </c>
      <c r="S257" s="35">
        <f t="shared" si="36"/>
        <v>5351.5</v>
      </c>
      <c r="T257" s="35">
        <f t="shared" si="33"/>
        <v>32906.5</v>
      </c>
      <c r="U257" s="28"/>
      <c r="V257" s="28"/>
    </row>
    <row r="258" spans="1:23" s="6" customFormat="1" ht="18.75" customHeight="1" x14ac:dyDescent="0.3">
      <c r="A258" s="28">
        <v>247</v>
      </c>
      <c r="B258" s="65" t="s">
        <v>1206</v>
      </c>
      <c r="C258" s="33" t="s">
        <v>1205</v>
      </c>
      <c r="D258" s="33" t="s">
        <v>682</v>
      </c>
      <c r="E258" s="33" t="s">
        <v>394</v>
      </c>
      <c r="F258" s="34" t="s">
        <v>815</v>
      </c>
      <c r="G258" s="37" t="s">
        <v>631</v>
      </c>
      <c r="H258" s="35">
        <v>35000</v>
      </c>
      <c r="I258" s="35">
        <v>0</v>
      </c>
      <c r="J258" s="35">
        <v>25</v>
      </c>
      <c r="K258" s="35">
        <f t="shared" si="28"/>
        <v>1004.5</v>
      </c>
      <c r="L258" s="35">
        <f t="shared" si="29"/>
        <v>2485</v>
      </c>
      <c r="M258" s="36">
        <f t="shared" si="37"/>
        <v>385.00000000000006</v>
      </c>
      <c r="N258" s="35">
        <f t="shared" si="34"/>
        <v>1064</v>
      </c>
      <c r="O258" s="35">
        <f t="shared" si="35"/>
        <v>2481.5</v>
      </c>
      <c r="P258" s="125"/>
      <c r="Q258" s="35">
        <f t="shared" si="30"/>
        <v>7420</v>
      </c>
      <c r="R258" s="35">
        <f t="shared" si="31"/>
        <v>2093.5</v>
      </c>
      <c r="S258" s="35">
        <v>5351.5</v>
      </c>
      <c r="T258" s="35">
        <f t="shared" si="33"/>
        <v>32906.5</v>
      </c>
      <c r="U258" s="28"/>
      <c r="V258" s="28"/>
    </row>
    <row r="259" spans="1:23" s="107" customFormat="1" ht="19.5" customHeight="1" x14ac:dyDescent="0.3">
      <c r="A259" s="28">
        <v>248</v>
      </c>
      <c r="B259" s="33" t="s">
        <v>1173</v>
      </c>
      <c r="C259" s="33" t="s">
        <v>1176</v>
      </c>
      <c r="D259" s="33" t="s">
        <v>47</v>
      </c>
      <c r="E259" s="33" t="s">
        <v>394</v>
      </c>
      <c r="F259" s="34" t="s">
        <v>815</v>
      </c>
      <c r="G259" s="37" t="s">
        <v>631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125"/>
      <c r="Q259" s="35">
        <f t="shared" si="30"/>
        <v>7420</v>
      </c>
      <c r="R259" s="35">
        <f t="shared" si="31"/>
        <v>2093.5</v>
      </c>
      <c r="S259" s="35">
        <f t="shared" ref="S259:S297" si="38">+L259+M259+O259</f>
        <v>5351.5</v>
      </c>
      <c r="T259" s="35">
        <f t="shared" si="33"/>
        <v>32906.5</v>
      </c>
      <c r="U259" s="28"/>
      <c r="V259" s="28"/>
      <c r="W259" s="6"/>
    </row>
    <row r="260" spans="1:23" s="107" customFormat="1" ht="19.5" customHeight="1" x14ac:dyDescent="0.3">
      <c r="A260" s="28">
        <v>249</v>
      </c>
      <c r="B260" s="33" t="s">
        <v>895</v>
      </c>
      <c r="C260" s="33" t="s">
        <v>896</v>
      </c>
      <c r="D260" s="33" t="s">
        <v>202</v>
      </c>
      <c r="E260" s="33" t="s">
        <v>394</v>
      </c>
      <c r="F260" s="34" t="s">
        <v>815</v>
      </c>
      <c r="G260" s="37" t="s">
        <v>631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0"/>
        <v>7420</v>
      </c>
      <c r="R260" s="35">
        <f t="shared" si="31"/>
        <v>2093.5</v>
      </c>
      <c r="S260" s="35">
        <f t="shared" si="38"/>
        <v>5351.5</v>
      </c>
      <c r="T260" s="35">
        <f t="shared" si="33"/>
        <v>32906.5</v>
      </c>
      <c r="U260" s="106"/>
      <c r="V260" s="106"/>
    </row>
    <row r="261" spans="1:23" s="107" customFormat="1" ht="16.5" customHeight="1" x14ac:dyDescent="0.3">
      <c r="A261" s="28">
        <v>250</v>
      </c>
      <c r="B261" s="33" t="s">
        <v>240</v>
      </c>
      <c r="C261" s="33" t="s">
        <v>726</v>
      </c>
      <c r="D261" s="33" t="s">
        <v>679</v>
      </c>
      <c r="E261" s="33" t="s">
        <v>1140</v>
      </c>
      <c r="F261" s="34" t="s">
        <v>815</v>
      </c>
      <c r="G261" s="37" t="s">
        <v>631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35">
        <v>0</v>
      </c>
      <c r="Q261" s="35">
        <f t="shared" si="30"/>
        <v>7420</v>
      </c>
      <c r="R261" s="35">
        <f t="shared" si="31"/>
        <v>2093.5</v>
      </c>
      <c r="S261" s="35">
        <f t="shared" si="38"/>
        <v>5351.5</v>
      </c>
      <c r="T261" s="35">
        <f t="shared" si="33"/>
        <v>32906.5</v>
      </c>
      <c r="U261" s="28"/>
      <c r="V261" s="28"/>
      <c r="W261" s="6"/>
    </row>
    <row r="262" spans="1:23" s="6" customFormat="1" ht="18.75" customHeight="1" x14ac:dyDescent="0.3">
      <c r="A262" s="28">
        <v>251</v>
      </c>
      <c r="B262" s="33" t="s">
        <v>751</v>
      </c>
      <c r="C262" s="33" t="s">
        <v>752</v>
      </c>
      <c r="D262" s="33" t="s">
        <v>679</v>
      </c>
      <c r="E262" s="33" t="s">
        <v>1140</v>
      </c>
      <c r="F262" s="34" t="s">
        <v>815</v>
      </c>
      <c r="G262" s="37" t="s">
        <v>631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35">
        <v>0</v>
      </c>
      <c r="Q262" s="35">
        <f t="shared" si="30"/>
        <v>7420</v>
      </c>
      <c r="R262" s="35">
        <f t="shared" si="31"/>
        <v>2093.5</v>
      </c>
      <c r="S262" s="35">
        <f t="shared" si="38"/>
        <v>5351.5</v>
      </c>
      <c r="T262" s="35">
        <f t="shared" si="33"/>
        <v>32906.5</v>
      </c>
      <c r="U262" s="28"/>
      <c r="V262" s="28"/>
    </row>
    <row r="263" spans="1:23" s="6" customFormat="1" ht="18.75" customHeight="1" x14ac:dyDescent="0.3">
      <c r="A263" s="28">
        <v>252</v>
      </c>
      <c r="B263" s="33" t="s">
        <v>901</v>
      </c>
      <c r="C263" s="33" t="s">
        <v>673</v>
      </c>
      <c r="D263" s="33" t="s">
        <v>679</v>
      </c>
      <c r="E263" s="33" t="s">
        <v>394</v>
      </c>
      <c r="F263" s="34" t="s">
        <v>814</v>
      </c>
      <c r="G263" s="37" t="s">
        <v>631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35">
        <v>0</v>
      </c>
      <c r="Q263" s="35">
        <f t="shared" si="30"/>
        <v>7420</v>
      </c>
      <c r="R263" s="35">
        <f t="shared" si="31"/>
        <v>2093.5</v>
      </c>
      <c r="S263" s="35">
        <f t="shared" si="38"/>
        <v>5351.5</v>
      </c>
      <c r="T263" s="35">
        <f t="shared" si="33"/>
        <v>32906.5</v>
      </c>
      <c r="U263" s="28"/>
      <c r="V263" s="28"/>
    </row>
    <row r="264" spans="1:23" s="6" customFormat="1" ht="18.75" customHeight="1" x14ac:dyDescent="0.3">
      <c r="A264" s="28">
        <v>253</v>
      </c>
      <c r="B264" s="33" t="s">
        <v>820</v>
      </c>
      <c r="C264" s="33" t="s">
        <v>671</v>
      </c>
      <c r="D264" s="33" t="s">
        <v>682</v>
      </c>
      <c r="E264" s="33" t="s">
        <v>394</v>
      </c>
      <c r="F264" s="34" t="s">
        <v>814</v>
      </c>
      <c r="G264" s="37" t="s">
        <v>631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0"/>
        <v>7420</v>
      </c>
      <c r="R264" s="35">
        <f t="shared" si="31"/>
        <v>2093.5</v>
      </c>
      <c r="S264" s="35">
        <f t="shared" si="38"/>
        <v>5351.5</v>
      </c>
      <c r="T264" s="35">
        <f t="shared" si="33"/>
        <v>32906.5</v>
      </c>
      <c r="U264" s="28"/>
      <c r="V264" s="28"/>
    </row>
    <row r="265" spans="1:23" s="6" customFormat="1" ht="18.75" customHeight="1" x14ac:dyDescent="0.3">
      <c r="A265" s="28">
        <v>254</v>
      </c>
      <c r="B265" s="33" t="s">
        <v>921</v>
      </c>
      <c r="C265" s="33" t="s">
        <v>922</v>
      </c>
      <c r="D265" s="33" t="s">
        <v>682</v>
      </c>
      <c r="E265" s="33" t="s">
        <v>394</v>
      </c>
      <c r="F265" s="34" t="s">
        <v>815</v>
      </c>
      <c r="G265" s="37" t="s">
        <v>631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8"/>
        <v>5351.5</v>
      </c>
      <c r="T265" s="35">
        <f t="shared" si="33"/>
        <v>32906.5</v>
      </c>
      <c r="U265" s="28"/>
      <c r="V265" s="28"/>
    </row>
    <row r="266" spans="1:23" s="107" customFormat="1" ht="16.5" customHeight="1" x14ac:dyDescent="0.3">
      <c r="A266" s="28">
        <v>255</v>
      </c>
      <c r="B266" s="33" t="s">
        <v>114</v>
      </c>
      <c r="C266" s="33" t="s">
        <v>923</v>
      </c>
      <c r="D266" s="33" t="s">
        <v>27</v>
      </c>
      <c r="E266" s="33" t="s">
        <v>394</v>
      </c>
      <c r="F266" s="34" t="s">
        <v>814</v>
      </c>
      <c r="G266" s="37" t="s">
        <v>631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8"/>
        <v>5351.5</v>
      </c>
      <c r="T266" s="35">
        <f t="shared" si="33"/>
        <v>32906.5</v>
      </c>
      <c r="U266" s="28"/>
      <c r="V266" s="28"/>
      <c r="W266" s="6"/>
    </row>
    <row r="267" spans="1:23" s="6" customFormat="1" ht="18.75" customHeight="1" x14ac:dyDescent="0.3">
      <c r="A267" s="28">
        <v>256</v>
      </c>
      <c r="B267" s="33" t="s">
        <v>952</v>
      </c>
      <c r="C267" s="33" t="s">
        <v>681</v>
      </c>
      <c r="D267" s="33" t="s">
        <v>682</v>
      </c>
      <c r="E267" s="33" t="s">
        <v>394</v>
      </c>
      <c r="F267" s="34" t="s">
        <v>814</v>
      </c>
      <c r="G267" s="37" t="s">
        <v>631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0"/>
        <v>7420</v>
      </c>
      <c r="R267" s="35">
        <f t="shared" si="31"/>
        <v>2093.5</v>
      </c>
      <c r="S267" s="35">
        <f t="shared" si="38"/>
        <v>5351.5</v>
      </c>
      <c r="T267" s="35">
        <f t="shared" si="33"/>
        <v>32906.5</v>
      </c>
      <c r="U267" s="28"/>
      <c r="V267" s="28"/>
    </row>
    <row r="268" spans="1:23" s="6" customFormat="1" ht="18.75" customHeight="1" x14ac:dyDescent="0.3">
      <c r="A268" s="28">
        <v>257</v>
      </c>
      <c r="B268" s="33" t="s">
        <v>953</v>
      </c>
      <c r="C268" s="33" t="s">
        <v>954</v>
      </c>
      <c r="D268" s="33" t="s">
        <v>960</v>
      </c>
      <c r="E268" s="33" t="s">
        <v>394</v>
      </c>
      <c r="F268" s="34" t="s">
        <v>815</v>
      </c>
      <c r="G268" s="37" t="s">
        <v>631</v>
      </c>
      <c r="H268" s="35">
        <v>35000</v>
      </c>
      <c r="I268" s="35">
        <v>0</v>
      </c>
      <c r="J268" s="35">
        <v>25</v>
      </c>
      <c r="K268" s="35">
        <f t="shared" ref="K268:K331" si="39">+H268*2.87%</f>
        <v>1004.5</v>
      </c>
      <c r="L268" s="35">
        <f t="shared" ref="L268:L331" si="40">H268*7.1%</f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1" si="41">SUM(K268:P268)</f>
        <v>7420</v>
      </c>
      <c r="R268" s="35">
        <f t="shared" ref="R268:R331" si="42">+I268+J268+K268+N268+P268</f>
        <v>2093.5</v>
      </c>
      <c r="S268" s="35">
        <f t="shared" si="38"/>
        <v>5351.5</v>
      </c>
      <c r="T268" s="35">
        <f t="shared" ref="T268:T331" si="43">+H268-R268</f>
        <v>32906.5</v>
      </c>
      <c r="U268" s="28"/>
      <c r="V268" s="28"/>
    </row>
    <row r="269" spans="1:23" s="107" customFormat="1" ht="21.75" customHeight="1" x14ac:dyDescent="0.3">
      <c r="A269" s="28">
        <v>258</v>
      </c>
      <c r="B269" s="33" t="s">
        <v>365</v>
      </c>
      <c r="C269" s="33" t="s">
        <v>366</v>
      </c>
      <c r="D269" s="33" t="s">
        <v>390</v>
      </c>
      <c r="E269" s="33" t="s">
        <v>367</v>
      </c>
      <c r="F269" s="34" t="s">
        <v>814</v>
      </c>
      <c r="G269" s="37" t="s">
        <v>631</v>
      </c>
      <c r="H269" s="35">
        <v>35000</v>
      </c>
      <c r="I269" s="35">
        <v>0</v>
      </c>
      <c r="J269" s="35">
        <v>25</v>
      </c>
      <c r="K269" s="35">
        <f t="shared" si="39"/>
        <v>1004.5</v>
      </c>
      <c r="L269" s="35">
        <f t="shared" si="40"/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41"/>
        <v>7420</v>
      </c>
      <c r="R269" s="35">
        <f t="shared" si="42"/>
        <v>2093.5</v>
      </c>
      <c r="S269" s="35">
        <f t="shared" si="38"/>
        <v>5351.5</v>
      </c>
      <c r="T269" s="35">
        <f t="shared" si="43"/>
        <v>32906.5</v>
      </c>
      <c r="U269" s="28"/>
      <c r="V269" s="28"/>
      <c r="W269" s="6"/>
    </row>
    <row r="270" spans="1:23" s="6" customFormat="1" ht="18.75" customHeight="1" x14ac:dyDescent="0.3">
      <c r="A270" s="28">
        <v>259</v>
      </c>
      <c r="B270" s="33" t="s">
        <v>427</v>
      </c>
      <c r="C270" s="33" t="s">
        <v>428</v>
      </c>
      <c r="D270" s="33" t="s">
        <v>960</v>
      </c>
      <c r="E270" s="33" t="s">
        <v>39</v>
      </c>
      <c r="F270" s="34" t="s">
        <v>814</v>
      </c>
      <c r="G270" s="37" t="s">
        <v>631</v>
      </c>
      <c r="H270" s="35">
        <v>35000</v>
      </c>
      <c r="I270" s="35">
        <v>0</v>
      </c>
      <c r="J270" s="35">
        <v>25</v>
      </c>
      <c r="K270" s="35">
        <f t="shared" si="39"/>
        <v>1004.5</v>
      </c>
      <c r="L270" s="35">
        <f t="shared" si="40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41"/>
        <v>7420</v>
      </c>
      <c r="R270" s="35">
        <f t="shared" si="42"/>
        <v>2093.5</v>
      </c>
      <c r="S270" s="35">
        <f t="shared" si="38"/>
        <v>5351.5</v>
      </c>
      <c r="T270" s="35">
        <f t="shared" si="43"/>
        <v>32906.5</v>
      </c>
      <c r="U270" s="28"/>
      <c r="V270" s="28"/>
    </row>
    <row r="271" spans="1:23" s="107" customFormat="1" ht="23.25" customHeight="1" x14ac:dyDescent="0.3">
      <c r="A271" s="28">
        <v>260</v>
      </c>
      <c r="B271" s="33" t="s">
        <v>720</v>
      </c>
      <c r="C271" s="33" t="s">
        <v>721</v>
      </c>
      <c r="D271" s="33" t="s">
        <v>202</v>
      </c>
      <c r="E271" s="33" t="s">
        <v>394</v>
      </c>
      <c r="F271" s="34" t="s">
        <v>815</v>
      </c>
      <c r="G271" s="37" t="s">
        <v>631</v>
      </c>
      <c r="H271" s="35">
        <v>35000</v>
      </c>
      <c r="I271" s="35">
        <v>0</v>
      </c>
      <c r="J271" s="35">
        <v>25</v>
      </c>
      <c r="K271" s="35">
        <f t="shared" si="39"/>
        <v>1004.5</v>
      </c>
      <c r="L271" s="35">
        <f t="shared" si="40"/>
        <v>2485</v>
      </c>
      <c r="M271" s="36">
        <f t="shared" si="37"/>
        <v>385.00000000000006</v>
      </c>
      <c r="N271" s="35">
        <f t="shared" ref="N271:N334" si="44">H271*3.04%</f>
        <v>1064</v>
      </c>
      <c r="O271" s="35">
        <f t="shared" ref="O271:O334" si="45">H271*7.09%</f>
        <v>2481.5</v>
      </c>
      <c r="P271" s="35">
        <v>0</v>
      </c>
      <c r="Q271" s="35">
        <f t="shared" si="41"/>
        <v>7420</v>
      </c>
      <c r="R271" s="35">
        <f t="shared" si="42"/>
        <v>2093.5</v>
      </c>
      <c r="S271" s="35">
        <f t="shared" si="38"/>
        <v>5351.5</v>
      </c>
      <c r="T271" s="35">
        <f t="shared" si="43"/>
        <v>32906.5</v>
      </c>
      <c r="U271" s="28"/>
      <c r="V271" s="28"/>
      <c r="W271" s="6"/>
    </row>
    <row r="272" spans="1:23" s="6" customFormat="1" ht="18.75" customHeight="1" x14ac:dyDescent="0.3">
      <c r="A272" s="28">
        <v>261</v>
      </c>
      <c r="B272" s="33" t="s">
        <v>680</v>
      </c>
      <c r="C272" s="33" t="s">
        <v>681</v>
      </c>
      <c r="D272" s="33" t="s">
        <v>682</v>
      </c>
      <c r="E272" s="33" t="s">
        <v>394</v>
      </c>
      <c r="F272" s="34" t="s">
        <v>814</v>
      </c>
      <c r="G272" s="37" t="s">
        <v>631</v>
      </c>
      <c r="H272" s="35">
        <v>35000</v>
      </c>
      <c r="I272" s="35">
        <v>0</v>
      </c>
      <c r="J272" s="35">
        <v>25</v>
      </c>
      <c r="K272" s="35">
        <f t="shared" si="39"/>
        <v>1004.5</v>
      </c>
      <c r="L272" s="35">
        <f t="shared" si="40"/>
        <v>2485</v>
      </c>
      <c r="M272" s="36">
        <f t="shared" si="37"/>
        <v>385.00000000000006</v>
      </c>
      <c r="N272" s="35">
        <f t="shared" si="44"/>
        <v>1064</v>
      </c>
      <c r="O272" s="35">
        <f t="shared" si="45"/>
        <v>2481.5</v>
      </c>
      <c r="P272" s="35">
        <v>0</v>
      </c>
      <c r="Q272" s="35">
        <f t="shared" si="41"/>
        <v>7420</v>
      </c>
      <c r="R272" s="35">
        <f t="shared" si="42"/>
        <v>2093.5</v>
      </c>
      <c r="S272" s="35">
        <f t="shared" si="38"/>
        <v>5351.5</v>
      </c>
      <c r="T272" s="35">
        <f t="shared" si="43"/>
        <v>32906.5</v>
      </c>
      <c r="U272" s="28"/>
      <c r="V272" s="28"/>
    </row>
    <row r="273" spans="1:23" s="6" customFormat="1" ht="18.75" customHeight="1" x14ac:dyDescent="0.3">
      <c r="A273" s="28">
        <v>262</v>
      </c>
      <c r="B273" s="97" t="s">
        <v>146</v>
      </c>
      <c r="C273" s="97" t="s">
        <v>486</v>
      </c>
      <c r="D273" s="98" t="s">
        <v>844</v>
      </c>
      <c r="E273" s="97" t="s">
        <v>394</v>
      </c>
      <c r="F273" s="99" t="s">
        <v>814</v>
      </c>
      <c r="G273" s="98" t="s">
        <v>631</v>
      </c>
      <c r="H273" s="100">
        <v>35000</v>
      </c>
      <c r="I273" s="100">
        <v>0</v>
      </c>
      <c r="J273" s="100">
        <v>25</v>
      </c>
      <c r="K273" s="35">
        <f t="shared" si="39"/>
        <v>1004.5</v>
      </c>
      <c r="L273" s="35">
        <f t="shared" si="40"/>
        <v>2485</v>
      </c>
      <c r="M273" s="36">
        <f t="shared" si="37"/>
        <v>385.00000000000006</v>
      </c>
      <c r="N273" s="35">
        <f t="shared" si="44"/>
        <v>1064</v>
      </c>
      <c r="O273" s="35">
        <f t="shared" si="45"/>
        <v>2481.5</v>
      </c>
      <c r="P273" s="100">
        <v>0</v>
      </c>
      <c r="Q273" s="35">
        <f t="shared" si="41"/>
        <v>7420</v>
      </c>
      <c r="R273" s="35">
        <f t="shared" si="42"/>
        <v>2093.5</v>
      </c>
      <c r="S273" s="35">
        <f t="shared" si="38"/>
        <v>5351.5</v>
      </c>
      <c r="T273" s="35">
        <f t="shared" si="43"/>
        <v>32906.5</v>
      </c>
      <c r="U273" s="28"/>
      <c r="V273" s="28"/>
    </row>
    <row r="274" spans="1:23" s="6" customFormat="1" ht="18.75" customHeight="1" x14ac:dyDescent="0.3">
      <c r="A274" s="28">
        <v>263</v>
      </c>
      <c r="B274" s="33" t="s">
        <v>1004</v>
      </c>
      <c r="C274" s="33" t="s">
        <v>1005</v>
      </c>
      <c r="D274" s="33" t="s">
        <v>679</v>
      </c>
      <c r="E274" s="37" t="s">
        <v>1140</v>
      </c>
      <c r="F274" s="34" t="s">
        <v>814</v>
      </c>
      <c r="G274" s="37" t="s">
        <v>631</v>
      </c>
      <c r="H274" s="35">
        <v>35000</v>
      </c>
      <c r="I274" s="100">
        <v>0</v>
      </c>
      <c r="J274" s="35">
        <v>25</v>
      </c>
      <c r="K274" s="35">
        <f t="shared" si="39"/>
        <v>1004.5</v>
      </c>
      <c r="L274" s="35">
        <f t="shared" si="40"/>
        <v>2485</v>
      </c>
      <c r="M274" s="36">
        <f t="shared" si="37"/>
        <v>385.00000000000006</v>
      </c>
      <c r="N274" s="35">
        <f t="shared" si="44"/>
        <v>1064</v>
      </c>
      <c r="O274" s="35">
        <f t="shared" si="45"/>
        <v>2481.5</v>
      </c>
      <c r="P274" s="100">
        <v>0</v>
      </c>
      <c r="Q274" s="35">
        <f t="shared" si="41"/>
        <v>7420</v>
      </c>
      <c r="R274" s="35">
        <f t="shared" si="42"/>
        <v>2093.5</v>
      </c>
      <c r="S274" s="35">
        <f t="shared" si="38"/>
        <v>5351.5</v>
      </c>
      <c r="T274" s="35">
        <f t="shared" si="43"/>
        <v>32906.5</v>
      </c>
      <c r="U274" s="28"/>
      <c r="V274" s="28"/>
    </row>
    <row r="275" spans="1:23" s="6" customFormat="1" ht="18.75" customHeight="1" x14ac:dyDescent="0.3">
      <c r="A275" s="28">
        <v>264</v>
      </c>
      <c r="B275" s="97" t="s">
        <v>987</v>
      </c>
      <c r="C275" s="97" t="s">
        <v>988</v>
      </c>
      <c r="D275" s="98" t="s">
        <v>679</v>
      </c>
      <c r="E275" s="97" t="s">
        <v>394</v>
      </c>
      <c r="F275" s="99" t="s">
        <v>815</v>
      </c>
      <c r="G275" s="98" t="s">
        <v>631</v>
      </c>
      <c r="H275" s="100">
        <v>35000</v>
      </c>
      <c r="I275" s="100">
        <v>0</v>
      </c>
      <c r="J275" s="100">
        <v>25</v>
      </c>
      <c r="K275" s="35">
        <f t="shared" si="39"/>
        <v>1004.5</v>
      </c>
      <c r="L275" s="35">
        <f t="shared" si="40"/>
        <v>2485</v>
      </c>
      <c r="M275" s="36">
        <f t="shared" si="37"/>
        <v>385.00000000000006</v>
      </c>
      <c r="N275" s="35">
        <f t="shared" si="44"/>
        <v>1064</v>
      </c>
      <c r="O275" s="35">
        <f t="shared" si="45"/>
        <v>2481.5</v>
      </c>
      <c r="P275" s="100"/>
      <c r="Q275" s="35">
        <f t="shared" si="41"/>
        <v>7420</v>
      </c>
      <c r="R275" s="35">
        <f t="shared" si="42"/>
        <v>2093.5</v>
      </c>
      <c r="S275" s="35">
        <f t="shared" si="38"/>
        <v>5351.5</v>
      </c>
      <c r="T275" s="35">
        <f t="shared" si="43"/>
        <v>32906.5</v>
      </c>
      <c r="U275" s="28"/>
      <c r="V275" s="28"/>
    </row>
    <row r="276" spans="1:23" s="107" customFormat="1" ht="18.75" customHeight="1" x14ac:dyDescent="0.3">
      <c r="A276" s="28">
        <v>265</v>
      </c>
      <c r="B276" s="33" t="s">
        <v>731</v>
      </c>
      <c r="C276" s="33" t="s">
        <v>732</v>
      </c>
      <c r="D276" s="33" t="s">
        <v>679</v>
      </c>
      <c r="E276" s="33" t="s">
        <v>1140</v>
      </c>
      <c r="F276" s="34" t="s">
        <v>815</v>
      </c>
      <c r="G276" s="37" t="s">
        <v>631</v>
      </c>
      <c r="H276" s="35">
        <v>35000</v>
      </c>
      <c r="I276" s="100">
        <v>0</v>
      </c>
      <c r="J276" s="35">
        <v>25</v>
      </c>
      <c r="K276" s="35">
        <f t="shared" si="39"/>
        <v>1004.5</v>
      </c>
      <c r="L276" s="35">
        <f t="shared" si="40"/>
        <v>2485</v>
      </c>
      <c r="M276" s="36">
        <f t="shared" si="37"/>
        <v>385.00000000000006</v>
      </c>
      <c r="N276" s="35">
        <f t="shared" si="44"/>
        <v>1064</v>
      </c>
      <c r="O276" s="35">
        <f t="shared" si="45"/>
        <v>2481.5</v>
      </c>
      <c r="P276" s="35">
        <v>1577.45</v>
      </c>
      <c r="Q276" s="35">
        <f t="shared" si="41"/>
        <v>8997.4500000000007</v>
      </c>
      <c r="R276" s="35">
        <f t="shared" si="42"/>
        <v>3670.95</v>
      </c>
      <c r="S276" s="35">
        <f t="shared" si="38"/>
        <v>5351.5</v>
      </c>
      <c r="T276" s="35">
        <f t="shared" si="43"/>
        <v>31329.05</v>
      </c>
      <c r="U276" s="28"/>
      <c r="V276" s="28"/>
      <c r="W276" s="6"/>
    </row>
    <row r="277" spans="1:23" s="6" customFormat="1" ht="18.75" customHeight="1" x14ac:dyDescent="0.3">
      <c r="A277" s="28">
        <v>266</v>
      </c>
      <c r="B277" s="33" t="s">
        <v>1024</v>
      </c>
      <c r="C277" s="33" t="s">
        <v>1025</v>
      </c>
      <c r="D277" s="33" t="s">
        <v>1012</v>
      </c>
      <c r="E277" s="33" t="s">
        <v>998</v>
      </c>
      <c r="F277" s="34" t="s">
        <v>814</v>
      </c>
      <c r="G277" s="37" t="s">
        <v>631</v>
      </c>
      <c r="H277" s="35">
        <v>35000</v>
      </c>
      <c r="I277" s="132">
        <v>0</v>
      </c>
      <c r="J277" s="35">
        <v>25</v>
      </c>
      <c r="K277" s="35">
        <f t="shared" si="39"/>
        <v>1004.5</v>
      </c>
      <c r="L277" s="35">
        <f t="shared" si="40"/>
        <v>2485</v>
      </c>
      <c r="M277" s="36">
        <f t="shared" si="37"/>
        <v>385.00000000000006</v>
      </c>
      <c r="N277" s="35">
        <f t="shared" si="44"/>
        <v>1064</v>
      </c>
      <c r="O277" s="35">
        <f t="shared" si="45"/>
        <v>2481.5</v>
      </c>
      <c r="P277" s="35"/>
      <c r="Q277" s="35">
        <f t="shared" si="41"/>
        <v>7420</v>
      </c>
      <c r="R277" s="35">
        <f t="shared" si="42"/>
        <v>2093.5</v>
      </c>
      <c r="S277" s="35">
        <f t="shared" si="38"/>
        <v>5351.5</v>
      </c>
      <c r="T277" s="35">
        <f t="shared" si="43"/>
        <v>32906.5</v>
      </c>
      <c r="U277" s="28"/>
      <c r="V277" s="28"/>
    </row>
    <row r="278" spans="1:23" s="6" customFormat="1" ht="18.75" x14ac:dyDescent="0.3">
      <c r="A278" s="28">
        <v>267</v>
      </c>
      <c r="B278" s="33" t="s">
        <v>1015</v>
      </c>
      <c r="C278" s="33" t="s">
        <v>1016</v>
      </c>
      <c r="D278" s="33" t="s">
        <v>202</v>
      </c>
      <c r="E278" s="33" t="s">
        <v>998</v>
      </c>
      <c r="F278" s="34" t="s">
        <v>815</v>
      </c>
      <c r="G278" s="37" t="s">
        <v>631</v>
      </c>
      <c r="H278" s="35">
        <v>35000</v>
      </c>
      <c r="I278" s="35">
        <v>0</v>
      </c>
      <c r="J278" s="35">
        <v>25</v>
      </c>
      <c r="K278" s="35">
        <f t="shared" si="39"/>
        <v>1004.5</v>
      </c>
      <c r="L278" s="35">
        <f t="shared" si="40"/>
        <v>2485</v>
      </c>
      <c r="M278" s="36">
        <f t="shared" si="37"/>
        <v>385.00000000000006</v>
      </c>
      <c r="N278" s="35">
        <f t="shared" si="44"/>
        <v>1064</v>
      </c>
      <c r="O278" s="35">
        <f t="shared" si="45"/>
        <v>2481.5</v>
      </c>
      <c r="P278" s="35"/>
      <c r="Q278" s="35">
        <f t="shared" si="41"/>
        <v>7420</v>
      </c>
      <c r="R278" s="35">
        <f t="shared" si="42"/>
        <v>2093.5</v>
      </c>
      <c r="S278" s="35">
        <f t="shared" si="38"/>
        <v>5351.5</v>
      </c>
      <c r="T278" s="35">
        <f t="shared" si="43"/>
        <v>32906.5</v>
      </c>
      <c r="U278" s="28"/>
      <c r="V278" s="28"/>
    </row>
    <row r="279" spans="1:23" s="6" customFormat="1" ht="20.25" customHeight="1" x14ac:dyDescent="0.3">
      <c r="A279" s="28">
        <v>268</v>
      </c>
      <c r="B279" s="33" t="s">
        <v>1019</v>
      </c>
      <c r="C279" s="33" t="s">
        <v>1020</v>
      </c>
      <c r="D279" s="33" t="s">
        <v>1021</v>
      </c>
      <c r="E279" s="33" t="s">
        <v>998</v>
      </c>
      <c r="F279" s="34" t="s">
        <v>815</v>
      </c>
      <c r="G279" s="37" t="s">
        <v>631</v>
      </c>
      <c r="H279" s="35">
        <v>35000</v>
      </c>
      <c r="I279" s="35">
        <v>0</v>
      </c>
      <c r="J279" s="35">
        <v>25</v>
      </c>
      <c r="K279" s="35">
        <f t="shared" si="39"/>
        <v>1004.5</v>
      </c>
      <c r="L279" s="35">
        <f t="shared" si="40"/>
        <v>2485</v>
      </c>
      <c r="M279" s="36">
        <f t="shared" si="37"/>
        <v>385.00000000000006</v>
      </c>
      <c r="N279" s="35">
        <f t="shared" si="44"/>
        <v>1064</v>
      </c>
      <c r="O279" s="35">
        <f t="shared" si="45"/>
        <v>2481.5</v>
      </c>
      <c r="P279" s="35"/>
      <c r="Q279" s="35">
        <f t="shared" si="41"/>
        <v>7420</v>
      </c>
      <c r="R279" s="35">
        <f t="shared" si="42"/>
        <v>2093.5</v>
      </c>
      <c r="S279" s="35">
        <f t="shared" si="38"/>
        <v>5351.5</v>
      </c>
      <c r="T279" s="35">
        <f t="shared" si="43"/>
        <v>32906.5</v>
      </c>
      <c r="U279" s="106"/>
      <c r="V279" s="106"/>
      <c r="W279" s="107"/>
    </row>
    <row r="280" spans="1:23" s="6" customFormat="1" ht="18.75" customHeight="1" x14ac:dyDescent="0.3">
      <c r="A280" s="28">
        <v>269</v>
      </c>
      <c r="B280" s="33" t="s">
        <v>647</v>
      </c>
      <c r="C280" s="33" t="s">
        <v>648</v>
      </c>
      <c r="D280" s="33" t="s">
        <v>682</v>
      </c>
      <c r="E280" s="33" t="s">
        <v>394</v>
      </c>
      <c r="F280" s="34" t="s">
        <v>814</v>
      </c>
      <c r="G280" s="37" t="s">
        <v>631</v>
      </c>
      <c r="H280" s="35">
        <v>35000</v>
      </c>
      <c r="I280" s="35">
        <v>0</v>
      </c>
      <c r="J280" s="35">
        <v>25</v>
      </c>
      <c r="K280" s="35">
        <f t="shared" si="39"/>
        <v>1004.5</v>
      </c>
      <c r="L280" s="35">
        <f t="shared" si="40"/>
        <v>2485</v>
      </c>
      <c r="M280" s="36">
        <f t="shared" si="37"/>
        <v>385.00000000000006</v>
      </c>
      <c r="N280" s="35">
        <f t="shared" si="44"/>
        <v>1064</v>
      </c>
      <c r="O280" s="35">
        <f t="shared" si="45"/>
        <v>2481.5</v>
      </c>
      <c r="P280" s="35">
        <v>0</v>
      </c>
      <c r="Q280" s="35">
        <f t="shared" si="41"/>
        <v>7420</v>
      </c>
      <c r="R280" s="35">
        <f t="shared" si="42"/>
        <v>2093.5</v>
      </c>
      <c r="S280" s="35">
        <f t="shared" si="38"/>
        <v>5351.5</v>
      </c>
      <c r="T280" s="35">
        <f t="shared" si="43"/>
        <v>32906.5</v>
      </c>
      <c r="U280" s="106"/>
      <c r="V280" s="106"/>
      <c r="W280" s="107"/>
    </row>
    <row r="281" spans="1:23" s="6" customFormat="1" ht="18.75" customHeight="1" x14ac:dyDescent="0.3">
      <c r="A281" s="28">
        <v>270</v>
      </c>
      <c r="B281" s="97" t="s">
        <v>546</v>
      </c>
      <c r="C281" s="97" t="s">
        <v>547</v>
      </c>
      <c r="D281" s="98" t="s">
        <v>1096</v>
      </c>
      <c r="E281" s="97" t="s">
        <v>39</v>
      </c>
      <c r="F281" s="99" t="s">
        <v>815</v>
      </c>
      <c r="G281" s="98" t="s">
        <v>631</v>
      </c>
      <c r="H281" s="100">
        <v>35000</v>
      </c>
      <c r="I281" s="100">
        <v>0</v>
      </c>
      <c r="J281" s="100">
        <v>25</v>
      </c>
      <c r="K281" s="35">
        <f t="shared" si="39"/>
        <v>1004.5</v>
      </c>
      <c r="L281" s="35">
        <f t="shared" si="40"/>
        <v>2485</v>
      </c>
      <c r="M281" s="36">
        <f t="shared" si="37"/>
        <v>385.00000000000006</v>
      </c>
      <c r="N281" s="35">
        <f t="shared" si="44"/>
        <v>1064</v>
      </c>
      <c r="O281" s="35">
        <f t="shared" si="45"/>
        <v>2481.5</v>
      </c>
      <c r="P281" s="100">
        <v>0</v>
      </c>
      <c r="Q281" s="35">
        <f t="shared" si="41"/>
        <v>7420</v>
      </c>
      <c r="R281" s="35">
        <f t="shared" si="42"/>
        <v>2093.5</v>
      </c>
      <c r="S281" s="35">
        <f t="shared" si="38"/>
        <v>5351.5</v>
      </c>
      <c r="T281" s="35">
        <f t="shared" si="43"/>
        <v>32906.5</v>
      </c>
      <c r="U281" s="106"/>
      <c r="V281" s="106"/>
      <c r="W281" s="107"/>
    </row>
    <row r="282" spans="1:23" s="6" customFormat="1" ht="18.75" customHeight="1" x14ac:dyDescent="0.3">
      <c r="A282" s="28">
        <v>271</v>
      </c>
      <c r="B282" s="33" t="s">
        <v>833</v>
      </c>
      <c r="C282" s="33" t="s">
        <v>834</v>
      </c>
      <c r="D282" s="33" t="s">
        <v>682</v>
      </c>
      <c r="E282" s="33" t="s">
        <v>394</v>
      </c>
      <c r="F282" s="34" t="s">
        <v>814</v>
      </c>
      <c r="G282" s="37" t="s">
        <v>631</v>
      </c>
      <c r="H282" s="35">
        <v>35000</v>
      </c>
      <c r="I282" s="35">
        <v>0</v>
      </c>
      <c r="J282" s="35">
        <v>25</v>
      </c>
      <c r="K282" s="35">
        <f t="shared" si="39"/>
        <v>1004.5</v>
      </c>
      <c r="L282" s="35">
        <f t="shared" si="40"/>
        <v>2485</v>
      </c>
      <c r="M282" s="36">
        <f t="shared" si="37"/>
        <v>385.00000000000006</v>
      </c>
      <c r="N282" s="35">
        <f t="shared" si="44"/>
        <v>1064</v>
      </c>
      <c r="O282" s="35">
        <f t="shared" si="45"/>
        <v>2481.5</v>
      </c>
      <c r="P282" s="35">
        <v>0</v>
      </c>
      <c r="Q282" s="35">
        <f t="shared" si="41"/>
        <v>7420</v>
      </c>
      <c r="R282" s="35">
        <f t="shared" si="42"/>
        <v>2093.5</v>
      </c>
      <c r="S282" s="35">
        <f t="shared" si="38"/>
        <v>5351.5</v>
      </c>
      <c r="T282" s="35">
        <f t="shared" si="43"/>
        <v>32906.5</v>
      </c>
      <c r="U282" s="106"/>
      <c r="V282" s="106"/>
      <c r="W282" s="107"/>
    </row>
    <row r="283" spans="1:23" s="6" customFormat="1" ht="18.75" customHeight="1" x14ac:dyDescent="0.3">
      <c r="A283" s="28">
        <v>272</v>
      </c>
      <c r="B283" s="33" t="s">
        <v>459</v>
      </c>
      <c r="C283" s="33" t="s">
        <v>460</v>
      </c>
      <c r="D283" s="33" t="s">
        <v>27</v>
      </c>
      <c r="E283" s="33" t="s">
        <v>288</v>
      </c>
      <c r="F283" s="34" t="s">
        <v>815</v>
      </c>
      <c r="G283" s="37" t="s">
        <v>631</v>
      </c>
      <c r="H283" s="35">
        <v>35000</v>
      </c>
      <c r="I283" s="35">
        <v>0</v>
      </c>
      <c r="J283" s="35">
        <v>25</v>
      </c>
      <c r="K283" s="35">
        <f t="shared" si="39"/>
        <v>1004.5</v>
      </c>
      <c r="L283" s="35">
        <f t="shared" si="40"/>
        <v>2485</v>
      </c>
      <c r="M283" s="36">
        <f t="shared" si="37"/>
        <v>385.00000000000006</v>
      </c>
      <c r="N283" s="35">
        <f t="shared" si="44"/>
        <v>1064</v>
      </c>
      <c r="O283" s="35">
        <f t="shared" si="45"/>
        <v>2481.5</v>
      </c>
      <c r="P283" s="35">
        <v>0</v>
      </c>
      <c r="Q283" s="35">
        <f t="shared" si="41"/>
        <v>7420</v>
      </c>
      <c r="R283" s="35">
        <f t="shared" si="42"/>
        <v>2093.5</v>
      </c>
      <c r="S283" s="35">
        <f t="shared" si="38"/>
        <v>5351.5</v>
      </c>
      <c r="T283" s="35">
        <f t="shared" si="43"/>
        <v>32906.5</v>
      </c>
      <c r="U283" s="106"/>
      <c r="V283" s="106"/>
      <c r="W283" s="107"/>
    </row>
    <row r="284" spans="1:23" s="6" customFormat="1" ht="18.75" customHeight="1" x14ac:dyDescent="0.3">
      <c r="A284" s="28">
        <v>273</v>
      </c>
      <c r="B284" s="33" t="s">
        <v>1110</v>
      </c>
      <c r="C284" s="33" t="s">
        <v>1101</v>
      </c>
      <c r="D284" s="33" t="s">
        <v>682</v>
      </c>
      <c r="E284" s="33" t="s">
        <v>394</v>
      </c>
      <c r="F284" s="34" t="s">
        <v>814</v>
      </c>
      <c r="G284" s="37" t="s">
        <v>631</v>
      </c>
      <c r="H284" s="35">
        <v>35000</v>
      </c>
      <c r="I284" s="35">
        <v>0</v>
      </c>
      <c r="J284" s="35">
        <v>25</v>
      </c>
      <c r="K284" s="35">
        <f t="shared" si="39"/>
        <v>1004.5</v>
      </c>
      <c r="L284" s="35">
        <f t="shared" si="40"/>
        <v>2485</v>
      </c>
      <c r="M284" s="36">
        <f t="shared" si="37"/>
        <v>385.00000000000006</v>
      </c>
      <c r="N284" s="35">
        <f t="shared" si="44"/>
        <v>1064</v>
      </c>
      <c r="O284" s="35">
        <f t="shared" si="45"/>
        <v>2481.5</v>
      </c>
      <c r="P284" s="35"/>
      <c r="Q284" s="35">
        <f t="shared" si="41"/>
        <v>7420</v>
      </c>
      <c r="R284" s="35">
        <f t="shared" si="42"/>
        <v>2093.5</v>
      </c>
      <c r="S284" s="35">
        <f t="shared" si="38"/>
        <v>5351.5</v>
      </c>
      <c r="T284" s="35">
        <f t="shared" si="43"/>
        <v>32906.5</v>
      </c>
      <c r="U284" s="28"/>
      <c r="V284" s="28"/>
    </row>
    <row r="285" spans="1:23" s="6" customFormat="1" ht="18.75" customHeight="1" x14ac:dyDescent="0.3">
      <c r="A285" s="28">
        <v>274</v>
      </c>
      <c r="B285" s="33" t="s">
        <v>1048</v>
      </c>
      <c r="C285" s="33" t="s">
        <v>1049</v>
      </c>
      <c r="D285" s="33" t="s">
        <v>682</v>
      </c>
      <c r="E285" s="33" t="s">
        <v>394</v>
      </c>
      <c r="F285" s="34" t="s">
        <v>814</v>
      </c>
      <c r="G285" s="37" t="s">
        <v>631</v>
      </c>
      <c r="H285" s="35">
        <v>35000</v>
      </c>
      <c r="I285" s="35">
        <v>0</v>
      </c>
      <c r="J285" s="35">
        <v>25</v>
      </c>
      <c r="K285" s="35">
        <f t="shared" si="39"/>
        <v>1004.5</v>
      </c>
      <c r="L285" s="35">
        <f t="shared" si="40"/>
        <v>2485</v>
      </c>
      <c r="M285" s="36">
        <f t="shared" si="37"/>
        <v>385.00000000000006</v>
      </c>
      <c r="N285" s="35">
        <f t="shared" si="44"/>
        <v>1064</v>
      </c>
      <c r="O285" s="35">
        <f t="shared" si="45"/>
        <v>2481.5</v>
      </c>
      <c r="P285" s="35">
        <v>0</v>
      </c>
      <c r="Q285" s="35">
        <f t="shared" si="41"/>
        <v>7420</v>
      </c>
      <c r="R285" s="35">
        <f t="shared" si="42"/>
        <v>2093.5</v>
      </c>
      <c r="S285" s="35">
        <f t="shared" si="38"/>
        <v>5351.5</v>
      </c>
      <c r="T285" s="35">
        <f t="shared" si="43"/>
        <v>32906.5</v>
      </c>
      <c r="U285" s="28"/>
      <c r="V285" s="28"/>
    </row>
    <row r="286" spans="1:23" s="6" customFormat="1" ht="18.75" customHeight="1" x14ac:dyDescent="0.3">
      <c r="A286" s="28">
        <v>275</v>
      </c>
      <c r="B286" s="33" t="s">
        <v>1081</v>
      </c>
      <c r="C286" s="33" t="s">
        <v>1050</v>
      </c>
      <c r="D286" s="33" t="s">
        <v>93</v>
      </c>
      <c r="E286" s="33" t="s">
        <v>394</v>
      </c>
      <c r="F286" s="34" t="s">
        <v>815</v>
      </c>
      <c r="G286" s="37" t="s">
        <v>631</v>
      </c>
      <c r="H286" s="35">
        <v>35000</v>
      </c>
      <c r="I286" s="35">
        <v>0</v>
      </c>
      <c r="J286" s="35">
        <v>25</v>
      </c>
      <c r="K286" s="35">
        <f t="shared" si="39"/>
        <v>1004.5</v>
      </c>
      <c r="L286" s="35">
        <f t="shared" si="40"/>
        <v>2485</v>
      </c>
      <c r="M286" s="36">
        <f t="shared" si="37"/>
        <v>385.00000000000006</v>
      </c>
      <c r="N286" s="35">
        <f t="shared" si="44"/>
        <v>1064</v>
      </c>
      <c r="O286" s="35">
        <f t="shared" si="45"/>
        <v>2481.5</v>
      </c>
      <c r="P286" s="35">
        <v>0</v>
      </c>
      <c r="Q286" s="35">
        <f t="shared" si="41"/>
        <v>7420</v>
      </c>
      <c r="R286" s="35">
        <f t="shared" si="42"/>
        <v>2093.5</v>
      </c>
      <c r="S286" s="35">
        <f t="shared" si="38"/>
        <v>5351.5</v>
      </c>
      <c r="T286" s="35">
        <f t="shared" si="43"/>
        <v>32906.5</v>
      </c>
      <c r="U286" s="28"/>
      <c r="V286" s="28"/>
    </row>
    <row r="287" spans="1:23" s="6" customFormat="1" ht="18.75" customHeight="1" x14ac:dyDescent="0.3">
      <c r="A287" s="28">
        <v>276</v>
      </c>
      <c r="B287" s="33" t="s">
        <v>1051</v>
      </c>
      <c r="C287" s="33" t="s">
        <v>1052</v>
      </c>
      <c r="D287" s="33" t="s">
        <v>27</v>
      </c>
      <c r="E287" s="33" t="s">
        <v>394</v>
      </c>
      <c r="F287" s="34" t="s">
        <v>815</v>
      </c>
      <c r="G287" s="37" t="s">
        <v>631</v>
      </c>
      <c r="H287" s="35">
        <v>35000</v>
      </c>
      <c r="I287" s="35">
        <v>0</v>
      </c>
      <c r="J287" s="35">
        <v>25</v>
      </c>
      <c r="K287" s="35">
        <f t="shared" si="39"/>
        <v>1004.5</v>
      </c>
      <c r="L287" s="35">
        <f t="shared" si="40"/>
        <v>2485</v>
      </c>
      <c r="M287" s="36">
        <f t="shared" si="37"/>
        <v>385.00000000000006</v>
      </c>
      <c r="N287" s="35">
        <f t="shared" si="44"/>
        <v>1064</v>
      </c>
      <c r="O287" s="35">
        <f t="shared" si="45"/>
        <v>2481.5</v>
      </c>
      <c r="P287" s="35">
        <v>0</v>
      </c>
      <c r="Q287" s="35">
        <f t="shared" si="41"/>
        <v>7420</v>
      </c>
      <c r="R287" s="35">
        <f t="shared" si="42"/>
        <v>2093.5</v>
      </c>
      <c r="S287" s="35">
        <f t="shared" si="38"/>
        <v>5351.5</v>
      </c>
      <c r="T287" s="35">
        <f t="shared" si="43"/>
        <v>32906.5</v>
      </c>
      <c r="U287" s="28"/>
      <c r="V287" s="28"/>
    </row>
    <row r="288" spans="1:23" s="107" customFormat="1" ht="24" customHeight="1" x14ac:dyDescent="0.3">
      <c r="A288" s="28">
        <v>277</v>
      </c>
      <c r="B288" s="33" t="s">
        <v>1053</v>
      </c>
      <c r="C288" s="33" t="s">
        <v>1054</v>
      </c>
      <c r="D288" s="33" t="s">
        <v>27</v>
      </c>
      <c r="E288" s="33" t="s">
        <v>394</v>
      </c>
      <c r="F288" s="34" t="s">
        <v>815</v>
      </c>
      <c r="G288" s="37" t="s">
        <v>631</v>
      </c>
      <c r="H288" s="35">
        <v>35000</v>
      </c>
      <c r="I288" s="35">
        <v>0</v>
      </c>
      <c r="J288" s="35">
        <v>25</v>
      </c>
      <c r="K288" s="35">
        <f t="shared" si="39"/>
        <v>1004.5</v>
      </c>
      <c r="L288" s="35">
        <f t="shared" si="40"/>
        <v>2485</v>
      </c>
      <c r="M288" s="36">
        <f t="shared" si="37"/>
        <v>385.00000000000006</v>
      </c>
      <c r="N288" s="35">
        <f t="shared" si="44"/>
        <v>1064</v>
      </c>
      <c r="O288" s="35">
        <f t="shared" si="45"/>
        <v>2481.5</v>
      </c>
      <c r="P288" s="35"/>
      <c r="Q288" s="35">
        <f t="shared" si="41"/>
        <v>7420</v>
      </c>
      <c r="R288" s="35">
        <f t="shared" si="42"/>
        <v>2093.5</v>
      </c>
      <c r="S288" s="35">
        <f t="shared" si="38"/>
        <v>5351.5</v>
      </c>
      <c r="T288" s="35">
        <f t="shared" si="43"/>
        <v>32906.5</v>
      </c>
      <c r="U288" s="28"/>
      <c r="V288" s="28"/>
      <c r="W288" s="6"/>
    </row>
    <row r="289" spans="1:23" s="107" customFormat="1" ht="23.25" customHeight="1" x14ac:dyDescent="0.3">
      <c r="A289" s="28">
        <v>278</v>
      </c>
      <c r="B289" s="33" t="s">
        <v>400</v>
      </c>
      <c r="C289" s="33" t="s">
        <v>401</v>
      </c>
      <c r="D289" s="33" t="s">
        <v>1008</v>
      </c>
      <c r="E289" s="33" t="s">
        <v>998</v>
      </c>
      <c r="F289" s="34" t="s">
        <v>814</v>
      </c>
      <c r="G289" s="37" t="s">
        <v>631</v>
      </c>
      <c r="H289" s="35">
        <v>35000</v>
      </c>
      <c r="I289" s="35">
        <v>0</v>
      </c>
      <c r="J289" s="35">
        <v>25</v>
      </c>
      <c r="K289" s="35">
        <f t="shared" si="39"/>
        <v>1004.5</v>
      </c>
      <c r="L289" s="35">
        <f t="shared" si="40"/>
        <v>2485</v>
      </c>
      <c r="M289" s="36">
        <f t="shared" si="37"/>
        <v>385.00000000000006</v>
      </c>
      <c r="N289" s="35">
        <f t="shared" si="44"/>
        <v>1064</v>
      </c>
      <c r="O289" s="35">
        <f t="shared" si="45"/>
        <v>2481.5</v>
      </c>
      <c r="P289" s="35">
        <v>0</v>
      </c>
      <c r="Q289" s="35">
        <f t="shared" si="41"/>
        <v>7420</v>
      </c>
      <c r="R289" s="35">
        <f t="shared" si="42"/>
        <v>2093.5</v>
      </c>
      <c r="S289" s="35">
        <f t="shared" si="38"/>
        <v>5351.5</v>
      </c>
      <c r="T289" s="35">
        <f t="shared" si="43"/>
        <v>32906.5</v>
      </c>
      <c r="U289" s="28"/>
      <c r="V289" s="28"/>
      <c r="W289" s="6"/>
    </row>
    <row r="290" spans="1:23" s="6" customFormat="1" ht="18.75" customHeight="1" x14ac:dyDescent="0.3">
      <c r="A290" s="28">
        <v>279</v>
      </c>
      <c r="B290" s="97" t="s">
        <v>989</v>
      </c>
      <c r="C290" s="97" t="s">
        <v>990</v>
      </c>
      <c r="D290" s="98" t="s">
        <v>679</v>
      </c>
      <c r="E290" s="98" t="s">
        <v>394</v>
      </c>
      <c r="F290" s="99" t="s">
        <v>815</v>
      </c>
      <c r="G290" s="98" t="s">
        <v>631</v>
      </c>
      <c r="H290" s="100">
        <v>35000</v>
      </c>
      <c r="I290" s="100">
        <v>0</v>
      </c>
      <c r="J290" s="100">
        <v>25</v>
      </c>
      <c r="K290" s="35">
        <f t="shared" si="39"/>
        <v>1004.5</v>
      </c>
      <c r="L290" s="35">
        <f t="shared" si="40"/>
        <v>2485</v>
      </c>
      <c r="M290" s="36">
        <f t="shared" si="37"/>
        <v>385.00000000000006</v>
      </c>
      <c r="N290" s="35">
        <f t="shared" si="44"/>
        <v>1064</v>
      </c>
      <c r="O290" s="35">
        <f t="shared" si="45"/>
        <v>2481.5</v>
      </c>
      <c r="P290" s="100"/>
      <c r="Q290" s="35">
        <f t="shared" si="41"/>
        <v>7420</v>
      </c>
      <c r="R290" s="35">
        <f t="shared" si="42"/>
        <v>2093.5</v>
      </c>
      <c r="S290" s="35">
        <f t="shared" si="38"/>
        <v>5351.5</v>
      </c>
      <c r="T290" s="35">
        <f t="shared" si="43"/>
        <v>32906.5</v>
      </c>
      <c r="U290" s="28"/>
      <c r="V290" s="28"/>
    </row>
    <row r="291" spans="1:23" s="6" customFormat="1" ht="18.75" customHeight="1" x14ac:dyDescent="0.3">
      <c r="A291" s="28">
        <v>280</v>
      </c>
      <c r="B291" s="33" t="s">
        <v>803</v>
      </c>
      <c r="C291" s="33" t="s">
        <v>539</v>
      </c>
      <c r="D291" s="33" t="s">
        <v>1021</v>
      </c>
      <c r="E291" s="33" t="s">
        <v>1135</v>
      </c>
      <c r="F291" s="34" t="s">
        <v>814</v>
      </c>
      <c r="G291" s="37" t="s">
        <v>631</v>
      </c>
      <c r="H291" s="35">
        <v>35000</v>
      </c>
      <c r="I291" s="35">
        <v>0</v>
      </c>
      <c r="J291" s="35">
        <v>25</v>
      </c>
      <c r="K291" s="35">
        <f t="shared" si="39"/>
        <v>1004.5</v>
      </c>
      <c r="L291" s="35">
        <f t="shared" si="40"/>
        <v>2485</v>
      </c>
      <c r="M291" s="36">
        <f t="shared" si="37"/>
        <v>385.00000000000006</v>
      </c>
      <c r="N291" s="35">
        <f t="shared" si="44"/>
        <v>1064</v>
      </c>
      <c r="O291" s="35">
        <f t="shared" si="45"/>
        <v>2481.5</v>
      </c>
      <c r="P291" s="35">
        <v>0</v>
      </c>
      <c r="Q291" s="35">
        <f t="shared" si="41"/>
        <v>7420</v>
      </c>
      <c r="R291" s="35">
        <f t="shared" si="42"/>
        <v>2093.5</v>
      </c>
      <c r="S291" s="35">
        <f t="shared" si="38"/>
        <v>5351.5</v>
      </c>
      <c r="T291" s="35">
        <f t="shared" si="43"/>
        <v>32906.5</v>
      </c>
      <c r="U291" s="28"/>
      <c r="V291" s="28"/>
    </row>
    <row r="292" spans="1:23" s="6" customFormat="1" ht="18.75" customHeight="1" x14ac:dyDescent="0.3">
      <c r="A292" s="28">
        <v>281</v>
      </c>
      <c r="B292" s="33" t="s">
        <v>916</v>
      </c>
      <c r="C292" s="33" t="s">
        <v>1142</v>
      </c>
      <c r="D292" s="33" t="s">
        <v>1143</v>
      </c>
      <c r="E292" s="37" t="s">
        <v>1144</v>
      </c>
      <c r="F292" s="34" t="s">
        <v>815</v>
      </c>
      <c r="G292" s="37" t="s">
        <v>631</v>
      </c>
      <c r="H292" s="35">
        <v>35000</v>
      </c>
      <c r="I292" s="35">
        <v>0</v>
      </c>
      <c r="J292" s="35">
        <v>25</v>
      </c>
      <c r="K292" s="35">
        <f t="shared" si="39"/>
        <v>1004.5</v>
      </c>
      <c r="L292" s="35">
        <f t="shared" si="40"/>
        <v>2485</v>
      </c>
      <c r="M292" s="36">
        <f t="shared" si="37"/>
        <v>385.00000000000006</v>
      </c>
      <c r="N292" s="35">
        <f t="shared" si="44"/>
        <v>1064</v>
      </c>
      <c r="O292" s="35">
        <f t="shared" si="45"/>
        <v>2481.5</v>
      </c>
      <c r="P292" s="35">
        <v>1577.45</v>
      </c>
      <c r="Q292" s="35">
        <f t="shared" si="41"/>
        <v>8997.4500000000007</v>
      </c>
      <c r="R292" s="35">
        <f t="shared" si="42"/>
        <v>3670.95</v>
      </c>
      <c r="S292" s="35">
        <f t="shared" si="38"/>
        <v>5351.5</v>
      </c>
      <c r="T292" s="35">
        <f t="shared" si="43"/>
        <v>31329.05</v>
      </c>
      <c r="U292" s="28"/>
      <c r="V292" s="28"/>
    </row>
    <row r="293" spans="1:23" s="6" customFormat="1" ht="18.75" customHeight="1" x14ac:dyDescent="0.3">
      <c r="A293" s="28">
        <v>282</v>
      </c>
      <c r="B293" s="97" t="s">
        <v>84</v>
      </c>
      <c r="C293" s="97" t="s">
        <v>85</v>
      </c>
      <c r="D293" s="98" t="s">
        <v>27</v>
      </c>
      <c r="E293" s="97" t="s">
        <v>394</v>
      </c>
      <c r="F293" s="99" t="s">
        <v>815</v>
      </c>
      <c r="G293" s="98" t="s">
        <v>630</v>
      </c>
      <c r="H293" s="100">
        <v>35000</v>
      </c>
      <c r="I293" s="100">
        <v>0</v>
      </c>
      <c r="J293" s="100">
        <v>25</v>
      </c>
      <c r="K293" s="35">
        <f t="shared" si="39"/>
        <v>1004.5</v>
      </c>
      <c r="L293" s="35">
        <f t="shared" si="40"/>
        <v>2485</v>
      </c>
      <c r="M293" s="36">
        <f t="shared" si="37"/>
        <v>385.00000000000006</v>
      </c>
      <c r="N293" s="35">
        <f t="shared" si="44"/>
        <v>1064</v>
      </c>
      <c r="O293" s="35">
        <f t="shared" si="45"/>
        <v>2481.5</v>
      </c>
      <c r="P293" s="100">
        <v>0</v>
      </c>
      <c r="Q293" s="35">
        <f t="shared" si="41"/>
        <v>7420</v>
      </c>
      <c r="R293" s="35">
        <f t="shared" si="42"/>
        <v>2093.5</v>
      </c>
      <c r="S293" s="35">
        <f t="shared" si="38"/>
        <v>5351.5</v>
      </c>
      <c r="T293" s="35">
        <f t="shared" si="43"/>
        <v>32906.5</v>
      </c>
      <c r="U293" s="28"/>
      <c r="V293" s="28"/>
    </row>
    <row r="294" spans="1:23" s="6" customFormat="1" ht="17.25" customHeight="1" x14ac:dyDescent="0.3">
      <c r="A294" s="28">
        <v>283</v>
      </c>
      <c r="B294" s="97" t="s">
        <v>467</v>
      </c>
      <c r="C294" s="97" t="s">
        <v>468</v>
      </c>
      <c r="D294" s="98" t="s">
        <v>27</v>
      </c>
      <c r="E294" s="97" t="s">
        <v>394</v>
      </c>
      <c r="F294" s="99" t="s">
        <v>814</v>
      </c>
      <c r="G294" s="98" t="s">
        <v>631</v>
      </c>
      <c r="H294" s="100">
        <v>35000</v>
      </c>
      <c r="I294" s="100">
        <v>0</v>
      </c>
      <c r="J294" s="100">
        <v>25</v>
      </c>
      <c r="K294" s="35">
        <f t="shared" si="39"/>
        <v>1004.5</v>
      </c>
      <c r="L294" s="35">
        <f t="shared" si="40"/>
        <v>2485</v>
      </c>
      <c r="M294" s="36">
        <f t="shared" si="37"/>
        <v>385.00000000000006</v>
      </c>
      <c r="N294" s="35">
        <f t="shared" si="44"/>
        <v>1064</v>
      </c>
      <c r="O294" s="35">
        <f t="shared" si="45"/>
        <v>2481.5</v>
      </c>
      <c r="P294" s="100">
        <v>0</v>
      </c>
      <c r="Q294" s="35">
        <f t="shared" si="41"/>
        <v>7420</v>
      </c>
      <c r="R294" s="35">
        <f t="shared" si="42"/>
        <v>2093.5</v>
      </c>
      <c r="S294" s="35">
        <f t="shared" si="38"/>
        <v>5351.5</v>
      </c>
      <c r="T294" s="35">
        <f t="shared" si="43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97" t="s">
        <v>224</v>
      </c>
      <c r="C295" s="97" t="s">
        <v>225</v>
      </c>
      <c r="D295" s="98" t="s">
        <v>27</v>
      </c>
      <c r="E295" s="97" t="s">
        <v>394</v>
      </c>
      <c r="F295" s="99" t="s">
        <v>814</v>
      </c>
      <c r="G295" s="98" t="s">
        <v>631</v>
      </c>
      <c r="H295" s="100">
        <v>35000</v>
      </c>
      <c r="I295" s="100">
        <v>0</v>
      </c>
      <c r="J295" s="100">
        <v>25</v>
      </c>
      <c r="K295" s="35">
        <f t="shared" si="39"/>
        <v>1004.5</v>
      </c>
      <c r="L295" s="35">
        <f t="shared" si="40"/>
        <v>2485</v>
      </c>
      <c r="M295" s="36">
        <f t="shared" si="37"/>
        <v>385.00000000000006</v>
      </c>
      <c r="N295" s="35">
        <f t="shared" si="44"/>
        <v>1064</v>
      </c>
      <c r="O295" s="35">
        <f t="shared" si="45"/>
        <v>2481.5</v>
      </c>
      <c r="P295" s="100">
        <v>0</v>
      </c>
      <c r="Q295" s="35">
        <f t="shared" si="41"/>
        <v>7420</v>
      </c>
      <c r="R295" s="35">
        <f t="shared" si="42"/>
        <v>2093.5</v>
      </c>
      <c r="S295" s="35">
        <f t="shared" si="38"/>
        <v>5351.5</v>
      </c>
      <c r="T295" s="35">
        <f t="shared" si="43"/>
        <v>32906.5</v>
      </c>
      <c r="U295" s="28"/>
      <c r="V295" s="28"/>
    </row>
    <row r="296" spans="1:23" s="6" customFormat="1" ht="18.75" customHeight="1" x14ac:dyDescent="0.3">
      <c r="A296" s="28">
        <v>285</v>
      </c>
      <c r="B296" s="33" t="s">
        <v>773</v>
      </c>
      <c r="C296" s="33" t="s">
        <v>774</v>
      </c>
      <c r="D296" s="33" t="s">
        <v>27</v>
      </c>
      <c r="E296" s="33" t="s">
        <v>981</v>
      </c>
      <c r="F296" s="34" t="s">
        <v>815</v>
      </c>
      <c r="G296" s="37" t="s">
        <v>631</v>
      </c>
      <c r="H296" s="35">
        <v>35000</v>
      </c>
      <c r="I296" s="35">
        <v>0</v>
      </c>
      <c r="J296" s="35">
        <v>25</v>
      </c>
      <c r="K296" s="35">
        <f t="shared" si="39"/>
        <v>1004.5</v>
      </c>
      <c r="L296" s="35">
        <f t="shared" si="40"/>
        <v>2485</v>
      </c>
      <c r="M296" s="36">
        <f t="shared" si="37"/>
        <v>385.00000000000006</v>
      </c>
      <c r="N296" s="35">
        <f t="shared" si="44"/>
        <v>1064</v>
      </c>
      <c r="O296" s="35">
        <f t="shared" si="45"/>
        <v>2481.5</v>
      </c>
      <c r="P296" s="35">
        <v>0</v>
      </c>
      <c r="Q296" s="35">
        <f t="shared" si="41"/>
        <v>7420</v>
      </c>
      <c r="R296" s="35">
        <f t="shared" si="42"/>
        <v>2093.5</v>
      </c>
      <c r="S296" s="35">
        <f t="shared" si="38"/>
        <v>5351.5</v>
      </c>
      <c r="T296" s="35">
        <f t="shared" si="43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33" t="s">
        <v>891</v>
      </c>
      <c r="C297" s="33" t="s">
        <v>892</v>
      </c>
      <c r="D297" s="33" t="s">
        <v>679</v>
      </c>
      <c r="E297" s="33" t="s">
        <v>1111</v>
      </c>
      <c r="F297" s="34" t="s">
        <v>814</v>
      </c>
      <c r="G297" s="37" t="s">
        <v>631</v>
      </c>
      <c r="H297" s="35">
        <v>35000</v>
      </c>
      <c r="I297" s="35">
        <v>0</v>
      </c>
      <c r="J297" s="35">
        <v>25</v>
      </c>
      <c r="K297" s="35">
        <f t="shared" si="39"/>
        <v>1004.5</v>
      </c>
      <c r="L297" s="35">
        <f t="shared" si="40"/>
        <v>2485</v>
      </c>
      <c r="M297" s="36">
        <f t="shared" si="37"/>
        <v>385.00000000000006</v>
      </c>
      <c r="N297" s="35">
        <f t="shared" si="44"/>
        <v>1064</v>
      </c>
      <c r="O297" s="35">
        <f t="shared" si="45"/>
        <v>2481.5</v>
      </c>
      <c r="P297" s="35">
        <v>0</v>
      </c>
      <c r="Q297" s="35">
        <f t="shared" si="41"/>
        <v>7420</v>
      </c>
      <c r="R297" s="35">
        <f t="shared" si="42"/>
        <v>2093.5</v>
      </c>
      <c r="S297" s="35">
        <f t="shared" si="38"/>
        <v>5351.5</v>
      </c>
      <c r="T297" s="35">
        <f t="shared" si="43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65" t="s">
        <v>1201</v>
      </c>
      <c r="C298" s="33" t="s">
        <v>1202</v>
      </c>
      <c r="D298" s="33" t="s">
        <v>57</v>
      </c>
      <c r="E298" s="33" t="s">
        <v>394</v>
      </c>
      <c r="F298" s="34" t="s">
        <v>815</v>
      </c>
      <c r="G298" s="37" t="s">
        <v>631</v>
      </c>
      <c r="H298" s="35">
        <v>35000</v>
      </c>
      <c r="I298" s="35">
        <v>0</v>
      </c>
      <c r="J298" s="35">
        <v>25</v>
      </c>
      <c r="K298" s="35">
        <f t="shared" si="39"/>
        <v>1004.5</v>
      </c>
      <c r="L298" s="35">
        <f t="shared" si="40"/>
        <v>2485</v>
      </c>
      <c r="M298" s="36">
        <f t="shared" si="37"/>
        <v>385.00000000000006</v>
      </c>
      <c r="N298" s="35">
        <f t="shared" si="44"/>
        <v>1064</v>
      </c>
      <c r="O298" s="35">
        <f t="shared" si="45"/>
        <v>2481.5</v>
      </c>
      <c r="P298" s="35">
        <v>0</v>
      </c>
      <c r="Q298" s="35">
        <f t="shared" si="41"/>
        <v>7420</v>
      </c>
      <c r="R298" s="35">
        <f t="shared" si="42"/>
        <v>2093.5</v>
      </c>
      <c r="S298" s="35">
        <v>5351.5</v>
      </c>
      <c r="T298" s="35">
        <f t="shared" si="43"/>
        <v>32906.5</v>
      </c>
      <c r="U298" s="28"/>
      <c r="V298" s="28"/>
    </row>
    <row r="299" spans="1:23" s="107" customFormat="1" ht="21.75" customHeight="1" x14ac:dyDescent="0.3">
      <c r="A299" s="28">
        <v>288</v>
      </c>
      <c r="B299" s="65" t="s">
        <v>1199</v>
      </c>
      <c r="C299" s="33" t="s">
        <v>1200</v>
      </c>
      <c r="D299" s="33" t="s">
        <v>679</v>
      </c>
      <c r="E299" s="33" t="s">
        <v>394</v>
      </c>
      <c r="F299" s="34" t="s">
        <v>814</v>
      </c>
      <c r="G299" s="37" t="s">
        <v>631</v>
      </c>
      <c r="H299" s="35">
        <v>35000</v>
      </c>
      <c r="I299" s="35">
        <v>0</v>
      </c>
      <c r="J299" s="35">
        <v>25</v>
      </c>
      <c r="K299" s="35">
        <f t="shared" si="39"/>
        <v>1004.5</v>
      </c>
      <c r="L299" s="35">
        <f t="shared" si="40"/>
        <v>2485</v>
      </c>
      <c r="M299" s="36">
        <f t="shared" si="37"/>
        <v>385.00000000000006</v>
      </c>
      <c r="N299" s="35">
        <f t="shared" si="44"/>
        <v>1064</v>
      </c>
      <c r="O299" s="35">
        <f t="shared" si="45"/>
        <v>2481.5</v>
      </c>
      <c r="P299" s="35">
        <v>0</v>
      </c>
      <c r="Q299" s="35">
        <f t="shared" si="41"/>
        <v>7420</v>
      </c>
      <c r="R299" s="35">
        <f t="shared" si="42"/>
        <v>2093.5</v>
      </c>
      <c r="S299" s="35">
        <v>5351.5</v>
      </c>
      <c r="T299" s="35">
        <f t="shared" si="43"/>
        <v>32906.5</v>
      </c>
      <c r="U299" s="28"/>
      <c r="V299" s="28"/>
      <c r="W299" s="6"/>
    </row>
    <row r="300" spans="1:23" s="6" customFormat="1" ht="18.75" customHeight="1" x14ac:dyDescent="0.3">
      <c r="A300" s="28">
        <v>289</v>
      </c>
      <c r="B300" s="33" t="s">
        <v>968</v>
      </c>
      <c r="C300" s="33" t="s">
        <v>969</v>
      </c>
      <c r="D300" s="33" t="s">
        <v>679</v>
      </c>
      <c r="E300" s="33" t="s">
        <v>394</v>
      </c>
      <c r="F300" s="34" t="s">
        <v>814</v>
      </c>
      <c r="G300" s="37" t="s">
        <v>631</v>
      </c>
      <c r="H300" s="35">
        <v>35000</v>
      </c>
      <c r="I300" s="35">
        <v>0</v>
      </c>
      <c r="J300" s="35">
        <v>25</v>
      </c>
      <c r="K300" s="35">
        <f t="shared" si="39"/>
        <v>1004.5</v>
      </c>
      <c r="L300" s="35">
        <f t="shared" si="40"/>
        <v>2485</v>
      </c>
      <c r="M300" s="36">
        <f t="shared" si="37"/>
        <v>385.00000000000006</v>
      </c>
      <c r="N300" s="35">
        <f t="shared" si="44"/>
        <v>1064</v>
      </c>
      <c r="O300" s="35">
        <f t="shared" si="45"/>
        <v>2481.5</v>
      </c>
      <c r="P300" s="35">
        <v>0</v>
      </c>
      <c r="Q300" s="35">
        <f t="shared" si="41"/>
        <v>7420</v>
      </c>
      <c r="R300" s="35">
        <f t="shared" si="42"/>
        <v>2093.5</v>
      </c>
      <c r="S300" s="35">
        <f t="shared" ref="S300:S331" si="46">+L300+M300+O300</f>
        <v>5351.5</v>
      </c>
      <c r="T300" s="35">
        <f t="shared" si="43"/>
        <v>32906.5</v>
      </c>
      <c r="U300" s="106"/>
      <c r="V300" s="106"/>
      <c r="W300" s="107"/>
    </row>
    <row r="301" spans="1:23" s="6" customFormat="1" ht="18.75" customHeight="1" x14ac:dyDescent="0.3">
      <c r="A301" s="28">
        <v>290</v>
      </c>
      <c r="B301" s="97" t="s">
        <v>992</v>
      </c>
      <c r="C301" s="97" t="s">
        <v>993</v>
      </c>
      <c r="D301" s="97" t="s">
        <v>679</v>
      </c>
      <c r="E301" s="98" t="s">
        <v>1141</v>
      </c>
      <c r="F301" s="99" t="s">
        <v>814</v>
      </c>
      <c r="G301" s="98" t="s">
        <v>631</v>
      </c>
      <c r="H301" s="100">
        <v>35000</v>
      </c>
      <c r="I301" s="100">
        <v>0</v>
      </c>
      <c r="J301" s="100">
        <v>25</v>
      </c>
      <c r="K301" s="35">
        <f t="shared" si="39"/>
        <v>1004.5</v>
      </c>
      <c r="L301" s="35">
        <f t="shared" si="40"/>
        <v>2485</v>
      </c>
      <c r="M301" s="36">
        <f t="shared" si="37"/>
        <v>385.00000000000006</v>
      </c>
      <c r="N301" s="35">
        <f t="shared" si="44"/>
        <v>1064</v>
      </c>
      <c r="O301" s="35">
        <f t="shared" si="45"/>
        <v>2481.5</v>
      </c>
      <c r="P301" s="100"/>
      <c r="Q301" s="35">
        <f t="shared" si="41"/>
        <v>7420</v>
      </c>
      <c r="R301" s="35">
        <f t="shared" si="42"/>
        <v>2093.5</v>
      </c>
      <c r="S301" s="35">
        <f t="shared" si="46"/>
        <v>5351.5</v>
      </c>
      <c r="T301" s="35">
        <f t="shared" si="43"/>
        <v>32906.5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97" t="s">
        <v>168</v>
      </c>
      <c r="C302" s="97" t="s">
        <v>585</v>
      </c>
      <c r="D302" s="97" t="s">
        <v>679</v>
      </c>
      <c r="E302" s="98" t="s">
        <v>394</v>
      </c>
      <c r="F302" s="99" t="s">
        <v>815</v>
      </c>
      <c r="G302" s="98" t="s">
        <v>631</v>
      </c>
      <c r="H302" s="100">
        <v>35000</v>
      </c>
      <c r="I302" s="100">
        <v>0</v>
      </c>
      <c r="J302" s="100">
        <v>25</v>
      </c>
      <c r="K302" s="35">
        <f t="shared" si="39"/>
        <v>1004.5</v>
      </c>
      <c r="L302" s="35">
        <f t="shared" si="40"/>
        <v>2485</v>
      </c>
      <c r="M302" s="36">
        <f t="shared" si="37"/>
        <v>385.00000000000006</v>
      </c>
      <c r="N302" s="35">
        <f t="shared" si="44"/>
        <v>1064</v>
      </c>
      <c r="O302" s="35">
        <f t="shared" si="45"/>
        <v>2481.5</v>
      </c>
      <c r="P302" s="35">
        <v>1577.45</v>
      </c>
      <c r="Q302" s="35">
        <f t="shared" si="41"/>
        <v>8997.4500000000007</v>
      </c>
      <c r="R302" s="35">
        <f t="shared" si="42"/>
        <v>3670.95</v>
      </c>
      <c r="S302" s="35">
        <f t="shared" si="46"/>
        <v>5351.5</v>
      </c>
      <c r="T302" s="35">
        <f t="shared" si="43"/>
        <v>31329.05</v>
      </c>
      <c r="U302" s="106"/>
      <c r="V302" s="106"/>
      <c r="W302" s="107"/>
    </row>
    <row r="303" spans="1:23" s="6" customFormat="1" ht="18.75" customHeight="1" x14ac:dyDescent="0.3">
      <c r="A303" s="28">
        <v>292</v>
      </c>
      <c r="B303" s="97" t="s">
        <v>464</v>
      </c>
      <c r="C303" s="97" t="s">
        <v>465</v>
      </c>
      <c r="D303" s="97" t="s">
        <v>679</v>
      </c>
      <c r="E303" s="98" t="s">
        <v>394</v>
      </c>
      <c r="F303" s="99" t="s">
        <v>815</v>
      </c>
      <c r="G303" s="98" t="s">
        <v>631</v>
      </c>
      <c r="H303" s="100">
        <v>35000</v>
      </c>
      <c r="I303" s="100">
        <v>0</v>
      </c>
      <c r="J303" s="100">
        <v>25</v>
      </c>
      <c r="K303" s="35">
        <f t="shared" si="39"/>
        <v>1004.5</v>
      </c>
      <c r="L303" s="35">
        <f t="shared" si="40"/>
        <v>2485</v>
      </c>
      <c r="M303" s="36">
        <f t="shared" si="37"/>
        <v>385.00000000000006</v>
      </c>
      <c r="N303" s="35">
        <f t="shared" si="44"/>
        <v>1064</v>
      </c>
      <c r="O303" s="35">
        <f t="shared" si="45"/>
        <v>2481.5</v>
      </c>
      <c r="P303" s="100">
        <v>0</v>
      </c>
      <c r="Q303" s="35">
        <f t="shared" si="41"/>
        <v>7420</v>
      </c>
      <c r="R303" s="35">
        <f t="shared" si="42"/>
        <v>2093.5</v>
      </c>
      <c r="S303" s="35">
        <f t="shared" si="46"/>
        <v>5351.5</v>
      </c>
      <c r="T303" s="35">
        <f t="shared" si="43"/>
        <v>32906.5</v>
      </c>
      <c r="U303" s="106"/>
      <c r="V303" s="106"/>
      <c r="W303" s="107"/>
    </row>
    <row r="304" spans="1:23" s="6" customFormat="1" ht="18.75" customHeight="1" x14ac:dyDescent="0.3">
      <c r="A304" s="28">
        <v>293</v>
      </c>
      <c r="B304" s="97" t="s">
        <v>40</v>
      </c>
      <c r="C304" s="97" t="s">
        <v>41</v>
      </c>
      <c r="D304" s="98" t="s">
        <v>27</v>
      </c>
      <c r="E304" s="97" t="s">
        <v>394</v>
      </c>
      <c r="F304" s="99" t="s">
        <v>815</v>
      </c>
      <c r="G304" s="98" t="s">
        <v>631</v>
      </c>
      <c r="H304" s="100">
        <v>35000</v>
      </c>
      <c r="I304" s="100">
        <v>0</v>
      </c>
      <c r="J304" s="100">
        <v>25</v>
      </c>
      <c r="K304" s="35">
        <f t="shared" si="39"/>
        <v>1004.5</v>
      </c>
      <c r="L304" s="35">
        <f t="shared" si="40"/>
        <v>2485</v>
      </c>
      <c r="M304" s="36">
        <f t="shared" si="37"/>
        <v>385.00000000000006</v>
      </c>
      <c r="N304" s="35">
        <f t="shared" si="44"/>
        <v>1064</v>
      </c>
      <c r="O304" s="35">
        <f t="shared" si="45"/>
        <v>2481.5</v>
      </c>
      <c r="P304" s="100">
        <v>0</v>
      </c>
      <c r="Q304" s="35">
        <f t="shared" si="41"/>
        <v>7420</v>
      </c>
      <c r="R304" s="35">
        <f t="shared" si="42"/>
        <v>2093.5</v>
      </c>
      <c r="S304" s="35">
        <f t="shared" si="46"/>
        <v>5351.5</v>
      </c>
      <c r="T304" s="35">
        <f t="shared" si="43"/>
        <v>32906.5</v>
      </c>
      <c r="U304" s="28"/>
      <c r="V304" s="28"/>
    </row>
    <row r="305" spans="1:23" s="6" customFormat="1" ht="18.75" customHeight="1" x14ac:dyDescent="0.3">
      <c r="A305" s="28">
        <v>294</v>
      </c>
      <c r="B305" s="33" t="s">
        <v>409</v>
      </c>
      <c r="C305" s="33" t="s">
        <v>410</v>
      </c>
      <c r="D305" s="33" t="s">
        <v>123</v>
      </c>
      <c r="E305" s="33" t="s">
        <v>855</v>
      </c>
      <c r="F305" s="34" t="s">
        <v>815</v>
      </c>
      <c r="G305" s="37" t="s">
        <v>631</v>
      </c>
      <c r="H305" s="35">
        <v>35000</v>
      </c>
      <c r="I305" s="35">
        <v>0</v>
      </c>
      <c r="J305" s="35">
        <v>25</v>
      </c>
      <c r="K305" s="35">
        <f t="shared" si="39"/>
        <v>1004.5</v>
      </c>
      <c r="L305" s="35">
        <f t="shared" si="40"/>
        <v>2485</v>
      </c>
      <c r="M305" s="36">
        <f t="shared" si="37"/>
        <v>385.00000000000006</v>
      </c>
      <c r="N305" s="35">
        <f t="shared" si="44"/>
        <v>1064</v>
      </c>
      <c r="O305" s="35">
        <f t="shared" si="45"/>
        <v>2481.5</v>
      </c>
      <c r="P305" s="35">
        <v>0</v>
      </c>
      <c r="Q305" s="35">
        <f t="shared" si="41"/>
        <v>7420</v>
      </c>
      <c r="R305" s="35">
        <f t="shared" si="42"/>
        <v>2093.5</v>
      </c>
      <c r="S305" s="35">
        <f t="shared" si="46"/>
        <v>5351.5</v>
      </c>
      <c r="T305" s="35">
        <f t="shared" si="43"/>
        <v>32906.5</v>
      </c>
      <c r="U305" s="28"/>
      <c r="V305" s="28"/>
    </row>
    <row r="306" spans="1:23" s="6" customFormat="1" ht="18.75" customHeight="1" x14ac:dyDescent="0.3">
      <c r="A306" s="28">
        <v>295</v>
      </c>
      <c r="B306" s="33" t="s">
        <v>282</v>
      </c>
      <c r="C306" s="33" t="s">
        <v>283</v>
      </c>
      <c r="D306" s="33" t="s">
        <v>123</v>
      </c>
      <c r="E306" s="33" t="s">
        <v>855</v>
      </c>
      <c r="F306" s="34" t="s">
        <v>815</v>
      </c>
      <c r="G306" s="37" t="s">
        <v>631</v>
      </c>
      <c r="H306" s="35">
        <v>35000</v>
      </c>
      <c r="I306" s="35">
        <v>0</v>
      </c>
      <c r="J306" s="35">
        <v>25</v>
      </c>
      <c r="K306" s="35">
        <f t="shared" si="39"/>
        <v>1004.5</v>
      </c>
      <c r="L306" s="35">
        <f t="shared" si="40"/>
        <v>2485</v>
      </c>
      <c r="M306" s="36">
        <f t="shared" si="37"/>
        <v>385.00000000000006</v>
      </c>
      <c r="N306" s="35">
        <f t="shared" si="44"/>
        <v>1064</v>
      </c>
      <c r="O306" s="35">
        <f t="shared" si="45"/>
        <v>2481.5</v>
      </c>
      <c r="P306" s="35">
        <v>0</v>
      </c>
      <c r="Q306" s="35">
        <f t="shared" si="41"/>
        <v>7420</v>
      </c>
      <c r="R306" s="35">
        <f t="shared" si="42"/>
        <v>2093.5</v>
      </c>
      <c r="S306" s="35">
        <f t="shared" si="46"/>
        <v>5351.5</v>
      </c>
      <c r="T306" s="35">
        <f t="shared" si="43"/>
        <v>32906.5</v>
      </c>
      <c r="U306" s="106"/>
      <c r="V306" s="106"/>
      <c r="W306" s="107"/>
    </row>
    <row r="307" spans="1:23" s="6" customFormat="1" ht="18.75" customHeight="1" x14ac:dyDescent="0.3">
      <c r="A307" s="28">
        <v>296</v>
      </c>
      <c r="B307" s="33" t="s">
        <v>495</v>
      </c>
      <c r="C307" s="33" t="s">
        <v>496</v>
      </c>
      <c r="D307" s="33" t="s">
        <v>123</v>
      </c>
      <c r="E307" s="33" t="s">
        <v>124</v>
      </c>
      <c r="F307" s="34" t="s">
        <v>814</v>
      </c>
      <c r="G307" s="98" t="s">
        <v>631</v>
      </c>
      <c r="H307" s="35">
        <v>35000</v>
      </c>
      <c r="I307" s="35">
        <v>0</v>
      </c>
      <c r="J307" s="35">
        <v>25</v>
      </c>
      <c r="K307" s="35">
        <f t="shared" si="39"/>
        <v>1004.5</v>
      </c>
      <c r="L307" s="35">
        <f t="shared" si="40"/>
        <v>2485</v>
      </c>
      <c r="M307" s="36">
        <f t="shared" si="37"/>
        <v>385.00000000000006</v>
      </c>
      <c r="N307" s="35">
        <f t="shared" si="44"/>
        <v>1064</v>
      </c>
      <c r="O307" s="35">
        <f t="shared" si="45"/>
        <v>2481.5</v>
      </c>
      <c r="P307" s="35">
        <v>1577.45</v>
      </c>
      <c r="Q307" s="35">
        <f t="shared" si="41"/>
        <v>8997.4500000000007</v>
      </c>
      <c r="R307" s="35">
        <f t="shared" si="42"/>
        <v>3670.95</v>
      </c>
      <c r="S307" s="35">
        <f t="shared" si="46"/>
        <v>5351.5</v>
      </c>
      <c r="T307" s="35">
        <f t="shared" si="43"/>
        <v>31329.05</v>
      </c>
      <c r="U307" s="106"/>
      <c r="V307" s="106"/>
      <c r="W307" s="107"/>
    </row>
    <row r="308" spans="1:23" s="6" customFormat="1" ht="18.75" customHeight="1" x14ac:dyDescent="0.3">
      <c r="A308" s="28">
        <v>297</v>
      </c>
      <c r="B308" s="33" t="s">
        <v>616</v>
      </c>
      <c r="C308" s="33" t="s">
        <v>617</v>
      </c>
      <c r="D308" s="33" t="s">
        <v>1021</v>
      </c>
      <c r="E308" s="33" t="s">
        <v>1132</v>
      </c>
      <c r="F308" s="34" t="s">
        <v>815</v>
      </c>
      <c r="G308" s="37" t="s">
        <v>631</v>
      </c>
      <c r="H308" s="35">
        <v>35000</v>
      </c>
      <c r="I308" s="35">
        <v>0</v>
      </c>
      <c r="J308" s="35">
        <v>25</v>
      </c>
      <c r="K308" s="35">
        <f t="shared" si="39"/>
        <v>1004.5</v>
      </c>
      <c r="L308" s="35">
        <f t="shared" si="40"/>
        <v>2485</v>
      </c>
      <c r="M308" s="36">
        <f t="shared" si="37"/>
        <v>385.00000000000006</v>
      </c>
      <c r="N308" s="35">
        <f t="shared" si="44"/>
        <v>1064</v>
      </c>
      <c r="O308" s="35">
        <f t="shared" si="45"/>
        <v>2481.5</v>
      </c>
      <c r="P308" s="35">
        <v>0</v>
      </c>
      <c r="Q308" s="35">
        <f t="shared" si="41"/>
        <v>7420</v>
      </c>
      <c r="R308" s="35">
        <f t="shared" si="42"/>
        <v>2093.5</v>
      </c>
      <c r="S308" s="35">
        <f t="shared" si="46"/>
        <v>5351.5</v>
      </c>
      <c r="T308" s="35">
        <f t="shared" si="43"/>
        <v>32906.5</v>
      </c>
      <c r="U308" s="106"/>
      <c r="V308" s="106"/>
      <c r="W308" s="107"/>
    </row>
    <row r="309" spans="1:23" s="107" customFormat="1" ht="24.75" customHeight="1" x14ac:dyDescent="0.3">
      <c r="A309" s="28">
        <v>298</v>
      </c>
      <c r="B309" s="33" t="s">
        <v>86</v>
      </c>
      <c r="C309" s="33" t="s">
        <v>87</v>
      </c>
      <c r="D309" s="33" t="s">
        <v>93</v>
      </c>
      <c r="E309" s="33" t="s">
        <v>855</v>
      </c>
      <c r="F309" s="34" t="s">
        <v>815</v>
      </c>
      <c r="G309" s="37" t="s">
        <v>631</v>
      </c>
      <c r="H309" s="35">
        <v>35000</v>
      </c>
      <c r="I309" s="35">
        <v>0</v>
      </c>
      <c r="J309" s="35">
        <v>25</v>
      </c>
      <c r="K309" s="35">
        <f t="shared" si="39"/>
        <v>1004.5</v>
      </c>
      <c r="L309" s="35">
        <f t="shared" si="40"/>
        <v>2485</v>
      </c>
      <c r="M309" s="36">
        <f t="shared" si="37"/>
        <v>385.00000000000006</v>
      </c>
      <c r="N309" s="35">
        <f t="shared" si="44"/>
        <v>1064</v>
      </c>
      <c r="O309" s="35">
        <f t="shared" si="45"/>
        <v>2481.5</v>
      </c>
      <c r="P309" s="35">
        <v>0</v>
      </c>
      <c r="Q309" s="35">
        <f t="shared" si="41"/>
        <v>7420</v>
      </c>
      <c r="R309" s="35">
        <f t="shared" si="42"/>
        <v>2093.5</v>
      </c>
      <c r="S309" s="35">
        <f t="shared" si="46"/>
        <v>5351.5</v>
      </c>
      <c r="T309" s="35">
        <f t="shared" si="43"/>
        <v>32906.5</v>
      </c>
      <c r="U309" s="28"/>
      <c r="V309" s="28"/>
      <c r="W309" s="6"/>
    </row>
    <row r="310" spans="1:23" s="107" customFormat="1" ht="18" customHeight="1" x14ac:dyDescent="0.3">
      <c r="A310" s="28">
        <v>299</v>
      </c>
      <c r="B310" s="33" t="s">
        <v>1022</v>
      </c>
      <c r="C310" s="33" t="s">
        <v>1023</v>
      </c>
      <c r="D310" s="33" t="s">
        <v>27</v>
      </c>
      <c r="E310" s="33" t="s">
        <v>998</v>
      </c>
      <c r="F310" s="34" t="s">
        <v>815</v>
      </c>
      <c r="G310" s="37" t="s">
        <v>631</v>
      </c>
      <c r="H310" s="35">
        <v>35000</v>
      </c>
      <c r="I310" s="35">
        <v>0</v>
      </c>
      <c r="J310" s="35">
        <v>25</v>
      </c>
      <c r="K310" s="35">
        <f t="shared" si="39"/>
        <v>1004.5</v>
      </c>
      <c r="L310" s="35">
        <f t="shared" si="40"/>
        <v>2485</v>
      </c>
      <c r="M310" s="36">
        <f t="shared" si="37"/>
        <v>385.00000000000006</v>
      </c>
      <c r="N310" s="35">
        <f t="shared" si="44"/>
        <v>1064</v>
      </c>
      <c r="O310" s="35">
        <f t="shared" si="45"/>
        <v>2481.5</v>
      </c>
      <c r="P310" s="35"/>
      <c r="Q310" s="35">
        <f t="shared" si="41"/>
        <v>7420</v>
      </c>
      <c r="R310" s="35">
        <f t="shared" si="42"/>
        <v>2093.5</v>
      </c>
      <c r="S310" s="35">
        <f t="shared" si="46"/>
        <v>5351.5</v>
      </c>
      <c r="T310" s="35">
        <f t="shared" si="43"/>
        <v>32906.5</v>
      </c>
      <c r="U310" s="106"/>
      <c r="V310" s="106"/>
    </row>
    <row r="311" spans="1:23" s="107" customFormat="1" ht="18.75" customHeight="1" x14ac:dyDescent="0.3">
      <c r="A311" s="28">
        <v>300</v>
      </c>
      <c r="B311" s="33" t="s">
        <v>180</v>
      </c>
      <c r="C311" s="33" t="s">
        <v>195</v>
      </c>
      <c r="D311" s="33" t="s">
        <v>679</v>
      </c>
      <c r="E311" s="33" t="s">
        <v>99</v>
      </c>
      <c r="F311" s="34" t="s">
        <v>815</v>
      </c>
      <c r="G311" s="37" t="s">
        <v>631</v>
      </c>
      <c r="H311" s="35">
        <v>35000</v>
      </c>
      <c r="I311" s="35">
        <v>0</v>
      </c>
      <c r="J311" s="35">
        <v>25</v>
      </c>
      <c r="K311" s="35">
        <f t="shared" si="39"/>
        <v>1004.5</v>
      </c>
      <c r="L311" s="35">
        <f t="shared" si="40"/>
        <v>2485</v>
      </c>
      <c r="M311" s="36">
        <f t="shared" si="37"/>
        <v>385.00000000000006</v>
      </c>
      <c r="N311" s="35">
        <f t="shared" si="44"/>
        <v>1064</v>
      </c>
      <c r="O311" s="35">
        <f t="shared" si="45"/>
        <v>2481.5</v>
      </c>
      <c r="P311" s="35">
        <v>0</v>
      </c>
      <c r="Q311" s="35">
        <f t="shared" si="41"/>
        <v>7420</v>
      </c>
      <c r="R311" s="35">
        <f t="shared" si="42"/>
        <v>2093.5</v>
      </c>
      <c r="S311" s="35">
        <f t="shared" si="46"/>
        <v>5351.5</v>
      </c>
      <c r="T311" s="35">
        <f t="shared" si="43"/>
        <v>32906.5</v>
      </c>
      <c r="U311" s="106"/>
      <c r="V311" s="106"/>
    </row>
    <row r="312" spans="1:23" s="6" customFormat="1" ht="18.75" customHeight="1" x14ac:dyDescent="0.3">
      <c r="A312" s="28">
        <v>301</v>
      </c>
      <c r="B312" s="33" t="s">
        <v>782</v>
      </c>
      <c r="C312" s="33" t="s">
        <v>783</v>
      </c>
      <c r="D312" s="33" t="s">
        <v>241</v>
      </c>
      <c r="E312" s="33" t="s">
        <v>262</v>
      </c>
      <c r="F312" s="34" t="s">
        <v>814</v>
      </c>
      <c r="G312" s="37" t="s">
        <v>631</v>
      </c>
      <c r="H312" s="35">
        <v>35000</v>
      </c>
      <c r="I312" s="35">
        <v>0</v>
      </c>
      <c r="J312" s="35">
        <v>25</v>
      </c>
      <c r="K312" s="35">
        <f t="shared" si="39"/>
        <v>1004.5</v>
      </c>
      <c r="L312" s="35">
        <f t="shared" si="40"/>
        <v>2485</v>
      </c>
      <c r="M312" s="36">
        <f t="shared" si="37"/>
        <v>385.00000000000006</v>
      </c>
      <c r="N312" s="35">
        <f t="shared" si="44"/>
        <v>1064</v>
      </c>
      <c r="O312" s="35">
        <f t="shared" si="45"/>
        <v>2481.5</v>
      </c>
      <c r="P312" s="35">
        <v>0</v>
      </c>
      <c r="Q312" s="35">
        <f t="shared" si="41"/>
        <v>7420</v>
      </c>
      <c r="R312" s="35">
        <f t="shared" si="42"/>
        <v>2093.5</v>
      </c>
      <c r="S312" s="35">
        <f t="shared" si="46"/>
        <v>5351.5</v>
      </c>
      <c r="T312" s="35">
        <f t="shared" si="43"/>
        <v>32906.5</v>
      </c>
      <c r="U312" s="106"/>
      <c r="V312" s="106"/>
      <c r="W312" s="107"/>
    </row>
    <row r="313" spans="1:23" s="6" customFormat="1" ht="18.75" customHeight="1" x14ac:dyDescent="0.3">
      <c r="A313" s="28">
        <v>302</v>
      </c>
      <c r="B313" s="65" t="s">
        <v>300</v>
      </c>
      <c r="C313" s="65" t="s">
        <v>301</v>
      </c>
      <c r="D313" s="65" t="s">
        <v>682</v>
      </c>
      <c r="E313" s="65" t="s">
        <v>1207</v>
      </c>
      <c r="F313" s="34" t="s">
        <v>814</v>
      </c>
      <c r="G313" s="37" t="s">
        <v>631</v>
      </c>
      <c r="H313" s="35">
        <v>35000</v>
      </c>
      <c r="I313" s="35">
        <v>0</v>
      </c>
      <c r="J313" s="35">
        <v>25</v>
      </c>
      <c r="K313" s="35">
        <f t="shared" si="39"/>
        <v>1004.5</v>
      </c>
      <c r="L313" s="35">
        <f t="shared" si="40"/>
        <v>2485</v>
      </c>
      <c r="M313" s="36">
        <f t="shared" ref="M313:M349" si="47">H313*1.1%</f>
        <v>385.00000000000006</v>
      </c>
      <c r="N313" s="35">
        <f t="shared" si="44"/>
        <v>1064</v>
      </c>
      <c r="O313" s="35">
        <f t="shared" si="45"/>
        <v>2481.5</v>
      </c>
      <c r="P313" s="35">
        <v>0</v>
      </c>
      <c r="Q313" s="35">
        <f t="shared" si="41"/>
        <v>7420</v>
      </c>
      <c r="R313" s="35">
        <f t="shared" si="42"/>
        <v>2093.5</v>
      </c>
      <c r="S313" s="35">
        <f t="shared" si="46"/>
        <v>5351.5</v>
      </c>
      <c r="T313" s="35">
        <f t="shared" si="43"/>
        <v>32906.5</v>
      </c>
      <c r="U313" s="106"/>
      <c r="V313" s="106"/>
      <c r="W313" s="107"/>
    </row>
    <row r="314" spans="1:23" s="107" customFormat="1" ht="19.5" customHeight="1" x14ac:dyDescent="0.3">
      <c r="A314" s="28">
        <v>303</v>
      </c>
      <c r="B314" s="97" t="s">
        <v>500</v>
      </c>
      <c r="C314" s="97" t="s">
        <v>501</v>
      </c>
      <c r="D314" s="98" t="s">
        <v>844</v>
      </c>
      <c r="E314" s="98" t="s">
        <v>499</v>
      </c>
      <c r="F314" s="99" t="s">
        <v>814</v>
      </c>
      <c r="G314" s="98" t="s">
        <v>631</v>
      </c>
      <c r="H314" s="100">
        <v>34650</v>
      </c>
      <c r="I314" s="100">
        <v>0</v>
      </c>
      <c r="J314" s="100">
        <v>25</v>
      </c>
      <c r="K314" s="35">
        <f t="shared" si="39"/>
        <v>994.45500000000004</v>
      </c>
      <c r="L314" s="35">
        <f t="shared" si="40"/>
        <v>2460.1499999999996</v>
      </c>
      <c r="M314" s="36">
        <f t="shared" si="47"/>
        <v>381.15000000000003</v>
      </c>
      <c r="N314" s="35">
        <f t="shared" si="44"/>
        <v>1053.3599999999999</v>
      </c>
      <c r="O314" s="35">
        <f t="shared" si="45"/>
        <v>2456.6849999999999</v>
      </c>
      <c r="P314" s="100">
        <v>0</v>
      </c>
      <c r="Q314" s="35">
        <f t="shared" si="41"/>
        <v>7345.7999999999993</v>
      </c>
      <c r="R314" s="35">
        <f t="shared" si="42"/>
        <v>2072.8150000000001</v>
      </c>
      <c r="S314" s="35">
        <f t="shared" si="46"/>
        <v>5297.9849999999997</v>
      </c>
      <c r="T314" s="35">
        <f t="shared" si="43"/>
        <v>32577.185000000001</v>
      </c>
      <c r="U314" s="106"/>
      <c r="V314" s="106"/>
    </row>
    <row r="315" spans="1:23" s="6" customFormat="1" ht="19.5" customHeight="1" x14ac:dyDescent="0.3">
      <c r="A315" s="28">
        <v>304</v>
      </c>
      <c r="B315" s="33" t="s">
        <v>411</v>
      </c>
      <c r="C315" s="33" t="s">
        <v>412</v>
      </c>
      <c r="D315" s="33" t="s">
        <v>241</v>
      </c>
      <c r="E315" s="33" t="s">
        <v>39</v>
      </c>
      <c r="F315" s="34" t="s">
        <v>815</v>
      </c>
      <c r="G315" s="37" t="s">
        <v>631</v>
      </c>
      <c r="H315" s="35">
        <v>34650</v>
      </c>
      <c r="I315" s="35">
        <v>0</v>
      </c>
      <c r="J315" s="35">
        <v>25</v>
      </c>
      <c r="K315" s="35">
        <f t="shared" si="39"/>
        <v>994.45500000000004</v>
      </c>
      <c r="L315" s="35">
        <f t="shared" si="40"/>
        <v>2460.1499999999996</v>
      </c>
      <c r="M315" s="36">
        <f t="shared" si="47"/>
        <v>381.15000000000003</v>
      </c>
      <c r="N315" s="35">
        <f t="shared" si="44"/>
        <v>1053.3599999999999</v>
      </c>
      <c r="O315" s="35">
        <f t="shared" si="45"/>
        <v>2456.6849999999999</v>
      </c>
      <c r="P315" s="35">
        <v>0</v>
      </c>
      <c r="Q315" s="35">
        <f t="shared" si="41"/>
        <v>7345.7999999999993</v>
      </c>
      <c r="R315" s="35">
        <f t="shared" si="42"/>
        <v>2072.8150000000001</v>
      </c>
      <c r="S315" s="35">
        <f t="shared" si="46"/>
        <v>5297.9849999999997</v>
      </c>
      <c r="T315" s="35">
        <f t="shared" si="43"/>
        <v>32577.185000000001</v>
      </c>
      <c r="U315" s="106"/>
      <c r="V315" s="106"/>
      <c r="W315" s="107"/>
    </row>
    <row r="316" spans="1:23" s="107" customFormat="1" ht="18.75" customHeight="1" x14ac:dyDescent="0.3">
      <c r="A316" s="28">
        <v>305</v>
      </c>
      <c r="B316" s="33" t="s">
        <v>329</v>
      </c>
      <c r="C316" s="33" t="s">
        <v>330</v>
      </c>
      <c r="D316" s="33" t="s">
        <v>331</v>
      </c>
      <c r="E316" s="33" t="s">
        <v>39</v>
      </c>
      <c r="F316" s="34" t="s">
        <v>814</v>
      </c>
      <c r="G316" s="37" t="s">
        <v>631</v>
      </c>
      <c r="H316" s="35">
        <v>34500</v>
      </c>
      <c r="I316" s="35">
        <v>0</v>
      </c>
      <c r="J316" s="35">
        <v>25</v>
      </c>
      <c r="K316" s="35">
        <f t="shared" si="39"/>
        <v>990.15</v>
      </c>
      <c r="L316" s="35">
        <f t="shared" si="40"/>
        <v>2449.5</v>
      </c>
      <c r="M316" s="36">
        <f t="shared" si="47"/>
        <v>379.50000000000006</v>
      </c>
      <c r="N316" s="35">
        <f t="shared" si="44"/>
        <v>1048.8</v>
      </c>
      <c r="O316" s="35">
        <f t="shared" si="45"/>
        <v>2446.0500000000002</v>
      </c>
      <c r="P316" s="35">
        <v>0</v>
      </c>
      <c r="Q316" s="35">
        <f t="shared" si="41"/>
        <v>7314</v>
      </c>
      <c r="R316" s="35">
        <f t="shared" si="42"/>
        <v>2063.9499999999998</v>
      </c>
      <c r="S316" s="35">
        <f t="shared" si="46"/>
        <v>5275.05</v>
      </c>
      <c r="T316" s="35">
        <f t="shared" si="43"/>
        <v>32436.05</v>
      </c>
      <c r="U316" s="106"/>
      <c r="V316" s="106"/>
    </row>
    <row r="317" spans="1:23" s="107" customFormat="1" ht="32.25" customHeight="1" x14ac:dyDescent="0.3">
      <c r="A317" s="28">
        <v>306</v>
      </c>
      <c r="B317" s="33" t="s">
        <v>89</v>
      </c>
      <c r="C317" s="33" t="s">
        <v>90</v>
      </c>
      <c r="D317" s="33" t="s">
        <v>65</v>
      </c>
      <c r="E317" s="33" t="s">
        <v>39</v>
      </c>
      <c r="F317" s="34" t="s">
        <v>815</v>
      </c>
      <c r="G317" s="37" t="s">
        <v>631</v>
      </c>
      <c r="H317" s="35">
        <v>33674.300000000003</v>
      </c>
      <c r="I317" s="35">
        <v>0</v>
      </c>
      <c r="J317" s="35">
        <v>25</v>
      </c>
      <c r="K317" s="35">
        <f t="shared" si="39"/>
        <v>966.4524100000001</v>
      </c>
      <c r="L317" s="35">
        <f t="shared" si="40"/>
        <v>2390.8753000000002</v>
      </c>
      <c r="M317" s="36">
        <f t="shared" si="47"/>
        <v>370.41730000000007</v>
      </c>
      <c r="N317" s="35">
        <f t="shared" si="44"/>
        <v>1023.6987200000001</v>
      </c>
      <c r="O317" s="35">
        <f t="shared" si="45"/>
        <v>2387.5078700000004</v>
      </c>
      <c r="P317" s="35">
        <v>0</v>
      </c>
      <c r="Q317" s="35">
        <f t="shared" si="41"/>
        <v>7138.9516000000012</v>
      </c>
      <c r="R317" s="35">
        <f t="shared" si="42"/>
        <v>2015.1511300000002</v>
      </c>
      <c r="S317" s="35">
        <f t="shared" si="46"/>
        <v>5148.8004700000001</v>
      </c>
      <c r="T317" s="35">
        <f t="shared" si="43"/>
        <v>31659.148870000005</v>
      </c>
      <c r="U317" s="28"/>
      <c r="V317" s="28"/>
      <c r="W317" s="6"/>
    </row>
    <row r="318" spans="1:23" s="6" customFormat="1" ht="18.75" customHeight="1" x14ac:dyDescent="0.3">
      <c r="A318" s="28">
        <v>307</v>
      </c>
      <c r="B318" s="33" t="s">
        <v>796</v>
      </c>
      <c r="C318" s="33" t="s">
        <v>797</v>
      </c>
      <c r="D318" s="33" t="s">
        <v>38</v>
      </c>
      <c r="E318" s="33" t="s">
        <v>394</v>
      </c>
      <c r="F318" s="34" t="s">
        <v>815</v>
      </c>
      <c r="G318" s="37" t="s">
        <v>631</v>
      </c>
      <c r="H318" s="35">
        <v>33600</v>
      </c>
      <c r="I318" s="35">
        <v>0</v>
      </c>
      <c r="J318" s="35">
        <v>25</v>
      </c>
      <c r="K318" s="35">
        <f t="shared" si="39"/>
        <v>964.32</v>
      </c>
      <c r="L318" s="35">
        <f t="shared" si="40"/>
        <v>2385.6</v>
      </c>
      <c r="M318" s="36">
        <f t="shared" si="47"/>
        <v>369.6</v>
      </c>
      <c r="N318" s="35">
        <f t="shared" si="44"/>
        <v>1021.44</v>
      </c>
      <c r="O318" s="35">
        <f t="shared" si="45"/>
        <v>2382.2400000000002</v>
      </c>
      <c r="P318" s="35">
        <v>0</v>
      </c>
      <c r="Q318" s="35">
        <f t="shared" si="41"/>
        <v>7123.2000000000007</v>
      </c>
      <c r="R318" s="35">
        <f t="shared" si="42"/>
        <v>2010.7600000000002</v>
      </c>
      <c r="S318" s="35">
        <f t="shared" si="46"/>
        <v>5137.4400000000005</v>
      </c>
      <c r="T318" s="35">
        <f t="shared" si="43"/>
        <v>31589.239999999998</v>
      </c>
      <c r="U318" s="28"/>
      <c r="V318" s="28"/>
    </row>
    <row r="319" spans="1:23" s="6" customFormat="1" ht="18.75" customHeight="1" x14ac:dyDescent="0.3">
      <c r="A319" s="28">
        <v>308</v>
      </c>
      <c r="B319" s="97" t="s">
        <v>58</v>
      </c>
      <c r="C319" s="97" t="s">
        <v>59</v>
      </c>
      <c r="D319" s="98" t="s">
        <v>60</v>
      </c>
      <c r="E319" s="98" t="s">
        <v>61</v>
      </c>
      <c r="F319" s="99" t="s">
        <v>815</v>
      </c>
      <c r="G319" s="98" t="s">
        <v>630</v>
      </c>
      <c r="H319" s="100">
        <v>33541.199999999997</v>
      </c>
      <c r="I319" s="100">
        <v>0</v>
      </c>
      <c r="J319" s="100">
        <v>25</v>
      </c>
      <c r="K319" s="35">
        <f t="shared" si="39"/>
        <v>962.63243999999986</v>
      </c>
      <c r="L319" s="35">
        <f t="shared" si="40"/>
        <v>2381.4251999999997</v>
      </c>
      <c r="M319" s="36">
        <f t="shared" si="47"/>
        <v>368.95319999999998</v>
      </c>
      <c r="N319" s="35">
        <f t="shared" si="44"/>
        <v>1019.6524799999999</v>
      </c>
      <c r="O319" s="35">
        <f t="shared" si="45"/>
        <v>2378.0710800000002</v>
      </c>
      <c r="P319" s="100">
        <v>0</v>
      </c>
      <c r="Q319" s="35">
        <f t="shared" si="41"/>
        <v>7110.7343999999994</v>
      </c>
      <c r="R319" s="35">
        <f t="shared" si="42"/>
        <v>2007.2849199999996</v>
      </c>
      <c r="S319" s="35">
        <f t="shared" si="46"/>
        <v>5128.4494799999993</v>
      </c>
      <c r="T319" s="35">
        <f t="shared" si="43"/>
        <v>31533.915079999999</v>
      </c>
      <c r="U319" s="28"/>
      <c r="V319" s="28"/>
    </row>
    <row r="320" spans="1:23" s="6" customFormat="1" ht="18.75" customHeight="1" x14ac:dyDescent="0.3">
      <c r="A320" s="28">
        <v>309</v>
      </c>
      <c r="B320" s="33" t="s">
        <v>991</v>
      </c>
      <c r="C320" s="33" t="s">
        <v>873</v>
      </c>
      <c r="D320" s="33" t="s">
        <v>27</v>
      </c>
      <c r="E320" s="33" t="s">
        <v>394</v>
      </c>
      <c r="F320" s="34" t="s">
        <v>815</v>
      </c>
      <c r="G320" s="37" t="s">
        <v>631</v>
      </c>
      <c r="H320" s="35">
        <v>32361</v>
      </c>
      <c r="I320" s="35">
        <v>0</v>
      </c>
      <c r="J320" s="35">
        <v>25</v>
      </c>
      <c r="K320" s="35">
        <f t="shared" si="39"/>
        <v>928.76070000000004</v>
      </c>
      <c r="L320" s="35">
        <f t="shared" si="40"/>
        <v>2297.6309999999999</v>
      </c>
      <c r="M320" s="36">
        <f t="shared" si="47"/>
        <v>355.97100000000006</v>
      </c>
      <c r="N320" s="35">
        <f t="shared" si="44"/>
        <v>983.77440000000001</v>
      </c>
      <c r="O320" s="35">
        <f t="shared" si="45"/>
        <v>2294.3949000000002</v>
      </c>
      <c r="P320" s="35"/>
      <c r="Q320" s="35">
        <f t="shared" si="41"/>
        <v>6860.5320000000002</v>
      </c>
      <c r="R320" s="35">
        <f t="shared" si="42"/>
        <v>1937.5351000000001</v>
      </c>
      <c r="S320" s="35">
        <f t="shared" si="46"/>
        <v>4947.9969000000001</v>
      </c>
      <c r="T320" s="35">
        <f t="shared" si="43"/>
        <v>30423.464899999999</v>
      </c>
      <c r="U320" s="28"/>
      <c r="V320" s="28"/>
    </row>
    <row r="321" spans="1:23" s="6" customFormat="1" ht="18.75" customHeight="1" x14ac:dyDescent="0.3">
      <c r="A321" s="28">
        <v>310</v>
      </c>
      <c r="B321" s="97" t="s">
        <v>77</v>
      </c>
      <c r="C321" s="97" t="s">
        <v>78</v>
      </c>
      <c r="D321" s="98" t="s">
        <v>42</v>
      </c>
      <c r="E321" s="97" t="s">
        <v>43</v>
      </c>
      <c r="F321" s="99" t="s">
        <v>814</v>
      </c>
      <c r="G321" s="98" t="s">
        <v>631</v>
      </c>
      <c r="H321" s="100">
        <v>32283.41</v>
      </c>
      <c r="I321" s="35">
        <v>0</v>
      </c>
      <c r="J321" s="100">
        <v>25</v>
      </c>
      <c r="K321" s="35">
        <f t="shared" si="39"/>
        <v>926.53386699999999</v>
      </c>
      <c r="L321" s="35">
        <f t="shared" si="40"/>
        <v>2292.1221099999998</v>
      </c>
      <c r="M321" s="36">
        <f t="shared" si="47"/>
        <v>355.11751000000004</v>
      </c>
      <c r="N321" s="35">
        <f t="shared" si="44"/>
        <v>981.41566399999999</v>
      </c>
      <c r="O321" s="35">
        <f t="shared" si="45"/>
        <v>2288.8937690000002</v>
      </c>
      <c r="P321" s="100">
        <v>0</v>
      </c>
      <c r="Q321" s="35">
        <f t="shared" si="41"/>
        <v>6844.0829199999998</v>
      </c>
      <c r="R321" s="35">
        <f t="shared" si="42"/>
        <v>1932.949531</v>
      </c>
      <c r="S321" s="35">
        <f t="shared" si="46"/>
        <v>4936.1333890000005</v>
      </c>
      <c r="T321" s="35">
        <f t="shared" si="43"/>
        <v>30350.460469000001</v>
      </c>
      <c r="U321" s="129"/>
      <c r="V321" s="129"/>
      <c r="W321" s="130"/>
    </row>
    <row r="322" spans="1:23" s="6" customFormat="1" ht="18.75" customHeight="1" x14ac:dyDescent="0.3">
      <c r="A322" s="28">
        <v>311</v>
      </c>
      <c r="B322" s="33" t="s">
        <v>738</v>
      </c>
      <c r="C322" s="33" t="s">
        <v>823</v>
      </c>
      <c r="D322" s="33" t="s">
        <v>940</v>
      </c>
      <c r="E322" s="33" t="s">
        <v>855</v>
      </c>
      <c r="F322" s="34" t="s">
        <v>815</v>
      </c>
      <c r="G322" s="37" t="s">
        <v>631</v>
      </c>
      <c r="H322" s="35">
        <v>32000</v>
      </c>
      <c r="I322" s="35">
        <v>0</v>
      </c>
      <c r="J322" s="35">
        <v>25</v>
      </c>
      <c r="K322" s="35">
        <f t="shared" si="39"/>
        <v>918.4</v>
      </c>
      <c r="L322" s="35">
        <f t="shared" si="40"/>
        <v>2272</v>
      </c>
      <c r="M322" s="36">
        <f t="shared" si="47"/>
        <v>352.00000000000006</v>
      </c>
      <c r="N322" s="35">
        <f t="shared" si="44"/>
        <v>972.8</v>
      </c>
      <c r="O322" s="35">
        <f t="shared" si="45"/>
        <v>2268.8000000000002</v>
      </c>
      <c r="P322" s="35">
        <v>0</v>
      </c>
      <c r="Q322" s="35">
        <f t="shared" si="41"/>
        <v>6784</v>
      </c>
      <c r="R322" s="35">
        <f t="shared" si="42"/>
        <v>1916.1999999999998</v>
      </c>
      <c r="S322" s="35">
        <f t="shared" si="46"/>
        <v>4892.8</v>
      </c>
      <c r="T322" s="35">
        <f t="shared" si="43"/>
        <v>30083.8</v>
      </c>
      <c r="U322" s="28"/>
      <c r="V322" s="28"/>
    </row>
    <row r="323" spans="1:23" s="130" customFormat="1" ht="18.75" customHeight="1" x14ac:dyDescent="0.3">
      <c r="A323" s="28">
        <v>312</v>
      </c>
      <c r="B323" s="33" t="s">
        <v>614</v>
      </c>
      <c r="C323" s="33" t="s">
        <v>615</v>
      </c>
      <c r="D323" s="33" t="s">
        <v>98</v>
      </c>
      <c r="E323" s="33" t="s">
        <v>221</v>
      </c>
      <c r="F323" s="34" t="s">
        <v>814</v>
      </c>
      <c r="G323" s="37" t="s">
        <v>631</v>
      </c>
      <c r="H323" s="35">
        <v>31097</v>
      </c>
      <c r="I323" s="35">
        <v>0</v>
      </c>
      <c r="J323" s="35">
        <v>25</v>
      </c>
      <c r="K323" s="35">
        <f t="shared" si="39"/>
        <v>892.48389999999995</v>
      </c>
      <c r="L323" s="35">
        <f t="shared" si="40"/>
        <v>2207.8869999999997</v>
      </c>
      <c r="M323" s="36">
        <f t="shared" si="47"/>
        <v>342.06700000000001</v>
      </c>
      <c r="N323" s="35">
        <f t="shared" si="44"/>
        <v>945.34879999999998</v>
      </c>
      <c r="O323" s="35">
        <f t="shared" si="45"/>
        <v>2204.7773000000002</v>
      </c>
      <c r="P323" s="35">
        <v>3154.9</v>
      </c>
      <c r="Q323" s="35">
        <f t="shared" si="41"/>
        <v>9747.4639999999999</v>
      </c>
      <c r="R323" s="35">
        <f t="shared" si="42"/>
        <v>5017.7327000000005</v>
      </c>
      <c r="S323" s="35">
        <f t="shared" si="46"/>
        <v>4754.7312999999995</v>
      </c>
      <c r="T323" s="35">
        <f t="shared" si="43"/>
        <v>26079.2673</v>
      </c>
      <c r="U323" s="28"/>
      <c r="V323" s="28"/>
      <c r="W323" s="6"/>
    </row>
    <row r="324" spans="1:23" s="130" customFormat="1" ht="23.25" customHeight="1" x14ac:dyDescent="0.3">
      <c r="A324" s="28">
        <v>313</v>
      </c>
      <c r="B324" s="33" t="s">
        <v>161</v>
      </c>
      <c r="C324" s="33" t="s">
        <v>162</v>
      </c>
      <c r="D324" s="33" t="s">
        <v>27</v>
      </c>
      <c r="E324" s="33" t="s">
        <v>157</v>
      </c>
      <c r="F324" s="34" t="s">
        <v>814</v>
      </c>
      <c r="G324" s="37" t="s">
        <v>631</v>
      </c>
      <c r="H324" s="35">
        <v>31025.61</v>
      </c>
      <c r="I324" s="35">
        <v>0</v>
      </c>
      <c r="J324" s="35">
        <v>25</v>
      </c>
      <c r="K324" s="35">
        <f t="shared" si="39"/>
        <v>890.43500700000004</v>
      </c>
      <c r="L324" s="35">
        <f t="shared" si="40"/>
        <v>2202.8183099999997</v>
      </c>
      <c r="M324" s="36">
        <f t="shared" si="47"/>
        <v>341.28171000000003</v>
      </c>
      <c r="N324" s="35">
        <f t="shared" si="44"/>
        <v>943.17854399999999</v>
      </c>
      <c r="O324" s="35">
        <f t="shared" si="45"/>
        <v>2199.715749</v>
      </c>
      <c r="P324" s="35">
        <v>0</v>
      </c>
      <c r="Q324" s="35">
        <f t="shared" si="41"/>
        <v>6577.4293200000002</v>
      </c>
      <c r="R324" s="35">
        <f t="shared" si="42"/>
        <v>1858.6135509999999</v>
      </c>
      <c r="S324" s="35">
        <f t="shared" si="46"/>
        <v>4743.8157689999998</v>
      </c>
      <c r="T324" s="35">
        <f t="shared" si="43"/>
        <v>29166.996449000002</v>
      </c>
      <c r="U324" s="28"/>
      <c r="V324" s="28"/>
      <c r="W324" s="6"/>
    </row>
    <row r="325" spans="1:23" s="130" customFormat="1" ht="23.25" customHeight="1" x14ac:dyDescent="0.3">
      <c r="A325" s="28">
        <v>314</v>
      </c>
      <c r="B325" s="33" t="s">
        <v>1102</v>
      </c>
      <c r="C325" s="33" t="s">
        <v>1103</v>
      </c>
      <c r="D325" s="33" t="s">
        <v>682</v>
      </c>
      <c r="E325" s="33" t="s">
        <v>394</v>
      </c>
      <c r="F325" s="34" t="s">
        <v>814</v>
      </c>
      <c r="G325" s="37" t="s">
        <v>631</v>
      </c>
      <c r="H325" s="35">
        <v>31000</v>
      </c>
      <c r="I325" s="35">
        <v>0</v>
      </c>
      <c r="J325" s="35">
        <v>25</v>
      </c>
      <c r="K325" s="35">
        <f t="shared" si="39"/>
        <v>889.7</v>
      </c>
      <c r="L325" s="35">
        <f t="shared" si="40"/>
        <v>2201</v>
      </c>
      <c r="M325" s="36">
        <f t="shared" si="47"/>
        <v>341.00000000000006</v>
      </c>
      <c r="N325" s="35">
        <f t="shared" si="44"/>
        <v>942.4</v>
      </c>
      <c r="O325" s="35">
        <f t="shared" si="45"/>
        <v>2197.9</v>
      </c>
      <c r="P325" s="35">
        <v>0</v>
      </c>
      <c r="Q325" s="35">
        <f t="shared" si="41"/>
        <v>6572</v>
      </c>
      <c r="R325" s="35">
        <f t="shared" si="42"/>
        <v>1857.1</v>
      </c>
      <c r="S325" s="35">
        <f t="shared" si="46"/>
        <v>4739.8999999999996</v>
      </c>
      <c r="T325" s="35">
        <f t="shared" si="43"/>
        <v>29142.9</v>
      </c>
      <c r="U325" s="28"/>
      <c r="V325" s="28"/>
      <c r="W325" s="6"/>
    </row>
    <row r="326" spans="1:23" s="6" customFormat="1" ht="18.75" customHeight="1" x14ac:dyDescent="0.3">
      <c r="A326" s="28">
        <v>315</v>
      </c>
      <c r="B326" s="33" t="s">
        <v>511</v>
      </c>
      <c r="C326" s="33" t="s">
        <v>512</v>
      </c>
      <c r="D326" s="33" t="s">
        <v>27</v>
      </c>
      <c r="E326" s="33" t="s">
        <v>39</v>
      </c>
      <c r="F326" s="34" t="s">
        <v>815</v>
      </c>
      <c r="G326" s="37" t="s">
        <v>630</v>
      </c>
      <c r="H326" s="35">
        <v>30613</v>
      </c>
      <c r="I326" s="35">
        <v>0</v>
      </c>
      <c r="J326" s="35">
        <v>25</v>
      </c>
      <c r="K326" s="35">
        <f t="shared" si="39"/>
        <v>878.59310000000005</v>
      </c>
      <c r="L326" s="35">
        <f t="shared" si="40"/>
        <v>2173.5229999999997</v>
      </c>
      <c r="M326" s="36">
        <f t="shared" si="47"/>
        <v>336.74300000000005</v>
      </c>
      <c r="N326" s="35">
        <f t="shared" si="44"/>
        <v>930.63520000000005</v>
      </c>
      <c r="O326" s="35">
        <f t="shared" si="45"/>
        <v>2170.4617000000003</v>
      </c>
      <c r="P326" s="35">
        <v>1577.45</v>
      </c>
      <c r="Q326" s="35">
        <f t="shared" si="41"/>
        <v>8067.4059999999999</v>
      </c>
      <c r="R326" s="35">
        <f t="shared" si="42"/>
        <v>3411.6783000000005</v>
      </c>
      <c r="S326" s="35">
        <f t="shared" si="46"/>
        <v>4680.7276999999995</v>
      </c>
      <c r="T326" s="35">
        <f t="shared" si="43"/>
        <v>27201.3217</v>
      </c>
      <c r="U326" s="28"/>
      <c r="V326" s="28"/>
    </row>
    <row r="327" spans="1:23" s="6" customFormat="1" ht="18.75" customHeight="1" x14ac:dyDescent="0.3">
      <c r="A327" s="28">
        <v>316</v>
      </c>
      <c r="B327" s="33" t="s">
        <v>296</v>
      </c>
      <c r="C327" s="33" t="s">
        <v>297</v>
      </c>
      <c r="D327" s="33" t="s">
        <v>65</v>
      </c>
      <c r="E327" s="33" t="s">
        <v>39</v>
      </c>
      <c r="F327" s="34" t="s">
        <v>814</v>
      </c>
      <c r="G327" s="37" t="s">
        <v>631</v>
      </c>
      <c r="H327" s="35">
        <v>30613</v>
      </c>
      <c r="I327" s="35">
        <v>0</v>
      </c>
      <c r="J327" s="35">
        <v>25</v>
      </c>
      <c r="K327" s="35">
        <f t="shared" si="39"/>
        <v>878.59310000000005</v>
      </c>
      <c r="L327" s="35">
        <f t="shared" si="40"/>
        <v>2173.5229999999997</v>
      </c>
      <c r="M327" s="36">
        <f t="shared" si="47"/>
        <v>336.74300000000005</v>
      </c>
      <c r="N327" s="35">
        <f t="shared" si="44"/>
        <v>930.63520000000005</v>
      </c>
      <c r="O327" s="35">
        <f t="shared" si="45"/>
        <v>2170.4617000000003</v>
      </c>
      <c r="P327" s="35">
        <v>0</v>
      </c>
      <c r="Q327" s="35">
        <f t="shared" si="41"/>
        <v>6489.9560000000001</v>
      </c>
      <c r="R327" s="35">
        <f t="shared" si="42"/>
        <v>1834.2283000000002</v>
      </c>
      <c r="S327" s="35">
        <f t="shared" si="46"/>
        <v>4680.7276999999995</v>
      </c>
      <c r="T327" s="35">
        <f t="shared" si="43"/>
        <v>28778.771700000001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449</v>
      </c>
      <c r="C328" s="33" t="s">
        <v>450</v>
      </c>
      <c r="D328" s="33" t="s">
        <v>98</v>
      </c>
      <c r="E328" s="33" t="s">
        <v>39</v>
      </c>
      <c r="F328" s="34" t="s">
        <v>814</v>
      </c>
      <c r="G328" s="37" t="s">
        <v>631</v>
      </c>
      <c r="H328" s="35">
        <v>30613</v>
      </c>
      <c r="I328" s="35">
        <v>0</v>
      </c>
      <c r="J328" s="35">
        <v>25</v>
      </c>
      <c r="K328" s="35">
        <f t="shared" si="39"/>
        <v>878.59310000000005</v>
      </c>
      <c r="L328" s="35">
        <f t="shared" si="40"/>
        <v>2173.5229999999997</v>
      </c>
      <c r="M328" s="36">
        <f t="shared" si="47"/>
        <v>336.74300000000005</v>
      </c>
      <c r="N328" s="35">
        <f t="shared" si="44"/>
        <v>930.63520000000005</v>
      </c>
      <c r="O328" s="35">
        <f t="shared" si="45"/>
        <v>2170.4617000000003</v>
      </c>
      <c r="P328" s="35">
        <v>0</v>
      </c>
      <c r="Q328" s="35">
        <f t="shared" si="41"/>
        <v>6489.9560000000001</v>
      </c>
      <c r="R328" s="35">
        <f t="shared" si="42"/>
        <v>1834.2283000000002</v>
      </c>
      <c r="S328" s="35">
        <f t="shared" si="46"/>
        <v>4680.7276999999995</v>
      </c>
      <c r="T328" s="35">
        <f t="shared" si="43"/>
        <v>28778.771700000001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243</v>
      </c>
      <c r="C329" s="33" t="s">
        <v>244</v>
      </c>
      <c r="D329" s="33" t="s">
        <v>98</v>
      </c>
      <c r="E329" s="33" t="s">
        <v>39</v>
      </c>
      <c r="F329" s="34" t="s">
        <v>814</v>
      </c>
      <c r="G329" s="37" t="s">
        <v>631</v>
      </c>
      <c r="H329" s="35">
        <v>30613</v>
      </c>
      <c r="I329" s="35">
        <v>0</v>
      </c>
      <c r="J329" s="35">
        <v>25</v>
      </c>
      <c r="K329" s="35">
        <f t="shared" si="39"/>
        <v>878.59310000000005</v>
      </c>
      <c r="L329" s="35">
        <f t="shared" si="40"/>
        <v>2173.5229999999997</v>
      </c>
      <c r="M329" s="36">
        <f t="shared" si="47"/>
        <v>336.74300000000005</v>
      </c>
      <c r="N329" s="35">
        <f t="shared" si="44"/>
        <v>930.63520000000005</v>
      </c>
      <c r="O329" s="35">
        <f t="shared" si="45"/>
        <v>2170.4617000000003</v>
      </c>
      <c r="P329" s="35">
        <v>0</v>
      </c>
      <c r="Q329" s="35">
        <f t="shared" si="41"/>
        <v>6489.9560000000001</v>
      </c>
      <c r="R329" s="35">
        <f t="shared" si="42"/>
        <v>1834.2283000000002</v>
      </c>
      <c r="S329" s="35">
        <f t="shared" si="46"/>
        <v>4680.7276999999995</v>
      </c>
      <c r="T329" s="35">
        <f t="shared" si="43"/>
        <v>28778.771700000001</v>
      </c>
      <c r="U329" s="28"/>
      <c r="V329" s="28"/>
    </row>
    <row r="330" spans="1:23" s="107" customFormat="1" ht="24.75" customHeight="1" x14ac:dyDescent="0.3">
      <c r="A330" s="28">
        <v>319</v>
      </c>
      <c r="B330" s="33" t="s">
        <v>313</v>
      </c>
      <c r="C330" s="33" t="s">
        <v>314</v>
      </c>
      <c r="D330" s="33" t="s">
        <v>98</v>
      </c>
      <c r="E330" s="33" t="s">
        <v>39</v>
      </c>
      <c r="F330" s="34" t="s">
        <v>815</v>
      </c>
      <c r="G330" s="37" t="s">
        <v>631</v>
      </c>
      <c r="H330" s="35">
        <v>30613</v>
      </c>
      <c r="I330" s="35">
        <v>0</v>
      </c>
      <c r="J330" s="35">
        <v>25</v>
      </c>
      <c r="K330" s="35">
        <f t="shared" si="39"/>
        <v>878.59310000000005</v>
      </c>
      <c r="L330" s="35">
        <f t="shared" si="40"/>
        <v>2173.5229999999997</v>
      </c>
      <c r="M330" s="36">
        <f t="shared" si="47"/>
        <v>336.74300000000005</v>
      </c>
      <c r="N330" s="35">
        <f t="shared" si="44"/>
        <v>930.63520000000005</v>
      </c>
      <c r="O330" s="35">
        <f t="shared" si="45"/>
        <v>2170.4617000000003</v>
      </c>
      <c r="P330" s="35">
        <v>3154.9</v>
      </c>
      <c r="Q330" s="35">
        <f t="shared" si="41"/>
        <v>9644.8559999999998</v>
      </c>
      <c r="R330" s="35">
        <f t="shared" si="42"/>
        <v>4989.1283000000003</v>
      </c>
      <c r="S330" s="35">
        <f t="shared" si="46"/>
        <v>4680.7276999999995</v>
      </c>
      <c r="T330" s="35">
        <f t="shared" si="43"/>
        <v>25623.8717</v>
      </c>
      <c r="U330" s="28"/>
      <c r="V330" s="28"/>
      <c r="W330" s="6"/>
    </row>
    <row r="331" spans="1:23" s="6" customFormat="1" ht="18.75" customHeight="1" x14ac:dyDescent="0.3">
      <c r="A331" s="28">
        <v>320</v>
      </c>
      <c r="B331" s="136" t="s">
        <v>105</v>
      </c>
      <c r="C331" s="97" t="s">
        <v>106</v>
      </c>
      <c r="D331" s="98" t="s">
        <v>60</v>
      </c>
      <c r="E331" s="137" t="s">
        <v>61</v>
      </c>
      <c r="F331" s="99" t="s">
        <v>814</v>
      </c>
      <c r="G331" s="98" t="s">
        <v>630</v>
      </c>
      <c r="H331" s="100">
        <v>30613</v>
      </c>
      <c r="I331" s="100">
        <v>0</v>
      </c>
      <c r="J331" s="100">
        <v>25</v>
      </c>
      <c r="K331" s="35">
        <f t="shared" si="39"/>
        <v>878.59310000000005</v>
      </c>
      <c r="L331" s="35">
        <f t="shared" si="40"/>
        <v>2173.5229999999997</v>
      </c>
      <c r="M331" s="36">
        <f t="shared" si="47"/>
        <v>336.74300000000005</v>
      </c>
      <c r="N331" s="35">
        <f t="shared" si="44"/>
        <v>930.63520000000005</v>
      </c>
      <c r="O331" s="35">
        <f t="shared" si="45"/>
        <v>2170.4617000000003</v>
      </c>
      <c r="P331" s="35">
        <v>1577.45</v>
      </c>
      <c r="Q331" s="35">
        <f t="shared" si="41"/>
        <v>8067.4059999999999</v>
      </c>
      <c r="R331" s="35">
        <f t="shared" si="42"/>
        <v>3411.6783000000005</v>
      </c>
      <c r="S331" s="35">
        <f t="shared" si="46"/>
        <v>4680.7276999999995</v>
      </c>
      <c r="T331" s="35">
        <f t="shared" si="43"/>
        <v>27201.3217</v>
      </c>
      <c r="U331" s="28"/>
      <c r="V331" s="28"/>
    </row>
    <row r="332" spans="1:23" s="6" customFormat="1" ht="18.75" customHeight="1" x14ac:dyDescent="0.3">
      <c r="A332" s="28">
        <v>321</v>
      </c>
      <c r="B332" s="33" t="s">
        <v>398</v>
      </c>
      <c r="C332" s="33" t="s">
        <v>399</v>
      </c>
      <c r="D332" s="33" t="s">
        <v>679</v>
      </c>
      <c r="E332" s="33" t="s">
        <v>39</v>
      </c>
      <c r="F332" s="34" t="s">
        <v>815</v>
      </c>
      <c r="G332" s="37" t="s">
        <v>631</v>
      </c>
      <c r="H332" s="35">
        <v>30613</v>
      </c>
      <c r="I332" s="35">
        <v>0</v>
      </c>
      <c r="J332" s="35">
        <v>25</v>
      </c>
      <c r="K332" s="35">
        <f t="shared" ref="K332:K395" si="48">+H332*2.87%</f>
        <v>878.59310000000005</v>
      </c>
      <c r="L332" s="35">
        <f t="shared" ref="L332:L395" si="49">H332*7.1%</f>
        <v>2173.5229999999997</v>
      </c>
      <c r="M332" s="36">
        <f t="shared" si="47"/>
        <v>336.74300000000005</v>
      </c>
      <c r="N332" s="35">
        <f t="shared" si="44"/>
        <v>930.63520000000005</v>
      </c>
      <c r="O332" s="35">
        <f t="shared" si="45"/>
        <v>2170.4617000000003</v>
      </c>
      <c r="P332" s="35">
        <v>1577.45</v>
      </c>
      <c r="Q332" s="35">
        <f t="shared" ref="Q332:Q395" si="50">SUM(K332:P332)</f>
        <v>8067.4059999999999</v>
      </c>
      <c r="R332" s="35">
        <f t="shared" ref="R332:R395" si="51">+I332+J332+K332+N332+P332</f>
        <v>3411.6783000000005</v>
      </c>
      <c r="S332" s="35">
        <f t="shared" ref="S332:S354" si="52">+L332+M332+O332</f>
        <v>4680.7276999999995</v>
      </c>
      <c r="T332" s="35">
        <f t="shared" ref="T332:T395" si="53">+H332-R332</f>
        <v>27201.3217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284</v>
      </c>
      <c r="C333" s="33" t="s">
        <v>285</v>
      </c>
      <c r="D333" s="33" t="s">
        <v>38</v>
      </c>
      <c r="E333" s="33" t="s">
        <v>39</v>
      </c>
      <c r="F333" s="34" t="s">
        <v>815</v>
      </c>
      <c r="G333" s="37" t="s">
        <v>631</v>
      </c>
      <c r="H333" s="35">
        <v>30492</v>
      </c>
      <c r="I333" s="35">
        <v>0</v>
      </c>
      <c r="J333" s="35">
        <v>25</v>
      </c>
      <c r="K333" s="35">
        <f t="shared" si="48"/>
        <v>875.12040000000002</v>
      </c>
      <c r="L333" s="35">
        <f t="shared" si="49"/>
        <v>2164.9319999999998</v>
      </c>
      <c r="M333" s="36">
        <f t="shared" si="47"/>
        <v>335.41200000000003</v>
      </c>
      <c r="N333" s="35">
        <f t="shared" si="44"/>
        <v>926.95680000000004</v>
      </c>
      <c r="O333" s="35">
        <f t="shared" si="45"/>
        <v>2161.8828000000003</v>
      </c>
      <c r="P333" s="35">
        <v>1577.45</v>
      </c>
      <c r="Q333" s="35">
        <f t="shared" si="50"/>
        <v>8041.7539999999999</v>
      </c>
      <c r="R333" s="35">
        <f t="shared" si="51"/>
        <v>3404.5272000000004</v>
      </c>
      <c r="S333" s="35">
        <f t="shared" si="52"/>
        <v>4662.2268000000004</v>
      </c>
      <c r="T333" s="35">
        <f t="shared" si="53"/>
        <v>27087.4728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169</v>
      </c>
      <c r="C334" s="33" t="s">
        <v>170</v>
      </c>
      <c r="D334" s="33" t="s">
        <v>65</v>
      </c>
      <c r="E334" s="33" t="s">
        <v>39</v>
      </c>
      <c r="F334" s="34" t="s">
        <v>815</v>
      </c>
      <c r="G334" s="37" t="s">
        <v>630</v>
      </c>
      <c r="H334" s="35">
        <v>30128.54</v>
      </c>
      <c r="I334" s="35">
        <v>0</v>
      </c>
      <c r="J334" s="35">
        <v>25</v>
      </c>
      <c r="K334" s="35">
        <f t="shared" si="48"/>
        <v>864.68909800000006</v>
      </c>
      <c r="L334" s="35">
        <f t="shared" si="49"/>
        <v>2139.1263399999998</v>
      </c>
      <c r="M334" s="36">
        <f t="shared" si="47"/>
        <v>331.41394000000003</v>
      </c>
      <c r="N334" s="35">
        <f t="shared" si="44"/>
        <v>915.90761600000008</v>
      </c>
      <c r="O334" s="35">
        <f t="shared" si="45"/>
        <v>2136.1134860000002</v>
      </c>
      <c r="P334" s="35">
        <v>0</v>
      </c>
      <c r="Q334" s="35">
        <f t="shared" si="50"/>
        <v>6387.2504799999997</v>
      </c>
      <c r="R334" s="35">
        <f t="shared" si="51"/>
        <v>1805.5967140000002</v>
      </c>
      <c r="S334" s="35">
        <f t="shared" si="52"/>
        <v>4606.6537659999995</v>
      </c>
      <c r="T334" s="35">
        <f t="shared" si="53"/>
        <v>28322.943286000002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1181</v>
      </c>
      <c r="C335" s="33" t="s">
        <v>1182</v>
      </c>
      <c r="D335" s="33" t="s">
        <v>682</v>
      </c>
      <c r="E335" s="33" t="s">
        <v>394</v>
      </c>
      <c r="F335" s="34" t="s">
        <v>814</v>
      </c>
      <c r="G335" s="37" t="s">
        <v>631</v>
      </c>
      <c r="H335" s="35">
        <v>30000</v>
      </c>
      <c r="I335" s="35">
        <v>0</v>
      </c>
      <c r="J335" s="35">
        <v>25</v>
      </c>
      <c r="K335" s="35">
        <f t="shared" si="48"/>
        <v>861</v>
      </c>
      <c r="L335" s="35">
        <f t="shared" si="49"/>
        <v>2130</v>
      </c>
      <c r="M335" s="36">
        <f t="shared" si="47"/>
        <v>330.00000000000006</v>
      </c>
      <c r="N335" s="35">
        <f t="shared" ref="N335:N398" si="54">H335*3.04%</f>
        <v>912</v>
      </c>
      <c r="O335" s="35">
        <f t="shared" ref="O335:O398" si="55">H335*7.09%</f>
        <v>2127</v>
      </c>
      <c r="P335" s="35"/>
      <c r="Q335" s="35">
        <f t="shared" si="50"/>
        <v>6360</v>
      </c>
      <c r="R335" s="35">
        <f t="shared" si="51"/>
        <v>1798</v>
      </c>
      <c r="S335" s="35">
        <f t="shared" si="52"/>
        <v>4587</v>
      </c>
      <c r="T335" s="35">
        <f t="shared" si="53"/>
        <v>28202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1035</v>
      </c>
      <c r="C336" s="33" t="s">
        <v>1036</v>
      </c>
      <c r="D336" s="33" t="s">
        <v>682</v>
      </c>
      <c r="E336" s="33" t="s">
        <v>394</v>
      </c>
      <c r="F336" s="34" t="s">
        <v>814</v>
      </c>
      <c r="G336" s="37" t="s">
        <v>631</v>
      </c>
      <c r="H336" s="35">
        <v>30000</v>
      </c>
      <c r="I336" s="35">
        <v>0</v>
      </c>
      <c r="J336" s="35">
        <v>25</v>
      </c>
      <c r="K336" s="35">
        <f t="shared" si="48"/>
        <v>861</v>
      </c>
      <c r="L336" s="35">
        <f t="shared" si="49"/>
        <v>2130</v>
      </c>
      <c r="M336" s="36">
        <f t="shared" si="47"/>
        <v>330.00000000000006</v>
      </c>
      <c r="N336" s="35">
        <f t="shared" si="54"/>
        <v>912</v>
      </c>
      <c r="O336" s="35">
        <f t="shared" si="55"/>
        <v>2127</v>
      </c>
      <c r="P336" s="35"/>
      <c r="Q336" s="35">
        <f t="shared" si="50"/>
        <v>6360</v>
      </c>
      <c r="R336" s="35">
        <f t="shared" si="51"/>
        <v>1798</v>
      </c>
      <c r="S336" s="35">
        <f t="shared" si="52"/>
        <v>4587</v>
      </c>
      <c r="T336" s="35">
        <f t="shared" si="53"/>
        <v>28202</v>
      </c>
      <c r="U336" s="28"/>
      <c r="V336" s="28"/>
    </row>
    <row r="337" spans="1:23" s="6" customFormat="1" ht="18.75" customHeight="1" x14ac:dyDescent="0.3">
      <c r="A337" s="28">
        <v>326</v>
      </c>
      <c r="B337" s="33" t="s">
        <v>1037</v>
      </c>
      <c r="C337" s="33" t="s">
        <v>1038</v>
      </c>
      <c r="D337" s="33" t="s">
        <v>202</v>
      </c>
      <c r="E337" s="33" t="s">
        <v>394</v>
      </c>
      <c r="F337" s="34" t="s">
        <v>815</v>
      </c>
      <c r="G337" s="37" t="s">
        <v>631</v>
      </c>
      <c r="H337" s="35">
        <v>30000</v>
      </c>
      <c r="I337" s="35">
        <v>0</v>
      </c>
      <c r="J337" s="35">
        <v>25</v>
      </c>
      <c r="K337" s="35">
        <f t="shared" si="48"/>
        <v>861</v>
      </c>
      <c r="L337" s="35">
        <f t="shared" si="49"/>
        <v>2130</v>
      </c>
      <c r="M337" s="36">
        <f t="shared" si="47"/>
        <v>330.00000000000006</v>
      </c>
      <c r="N337" s="35">
        <f t="shared" si="54"/>
        <v>912</v>
      </c>
      <c r="O337" s="35">
        <f t="shared" si="55"/>
        <v>2127</v>
      </c>
      <c r="P337" s="35"/>
      <c r="Q337" s="35">
        <f t="shared" si="50"/>
        <v>6360</v>
      </c>
      <c r="R337" s="35">
        <f t="shared" si="51"/>
        <v>1798</v>
      </c>
      <c r="S337" s="35">
        <f t="shared" si="52"/>
        <v>4587</v>
      </c>
      <c r="T337" s="35">
        <f t="shared" si="53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33" t="s">
        <v>883</v>
      </c>
      <c r="C338" s="33" t="s">
        <v>676</v>
      </c>
      <c r="D338" s="33" t="s">
        <v>682</v>
      </c>
      <c r="E338" s="33" t="s">
        <v>221</v>
      </c>
      <c r="F338" s="34" t="s">
        <v>814</v>
      </c>
      <c r="G338" s="37" t="s">
        <v>631</v>
      </c>
      <c r="H338" s="35">
        <v>30000</v>
      </c>
      <c r="I338" s="35">
        <v>0</v>
      </c>
      <c r="J338" s="35">
        <v>25</v>
      </c>
      <c r="K338" s="35">
        <f t="shared" si="48"/>
        <v>861</v>
      </c>
      <c r="L338" s="35">
        <f t="shared" si="49"/>
        <v>2130</v>
      </c>
      <c r="M338" s="36">
        <f t="shared" si="47"/>
        <v>330.00000000000006</v>
      </c>
      <c r="N338" s="35">
        <f t="shared" si="54"/>
        <v>912</v>
      </c>
      <c r="O338" s="35">
        <f t="shared" si="55"/>
        <v>2127</v>
      </c>
      <c r="P338" s="35">
        <v>0</v>
      </c>
      <c r="Q338" s="35">
        <f t="shared" si="50"/>
        <v>6360</v>
      </c>
      <c r="R338" s="35">
        <f t="shared" si="51"/>
        <v>1798</v>
      </c>
      <c r="S338" s="35">
        <f t="shared" si="52"/>
        <v>4587</v>
      </c>
      <c r="T338" s="35">
        <f t="shared" si="53"/>
        <v>28202</v>
      </c>
      <c r="U338" s="28"/>
      <c r="V338" s="28"/>
    </row>
    <row r="339" spans="1:23" s="6" customFormat="1" ht="18.75" customHeight="1" x14ac:dyDescent="0.3">
      <c r="A339" s="28">
        <v>328</v>
      </c>
      <c r="B339" s="33" t="s">
        <v>924</v>
      </c>
      <c r="C339" s="33" t="s">
        <v>925</v>
      </c>
      <c r="D339" s="33" t="s">
        <v>682</v>
      </c>
      <c r="E339" s="33" t="s">
        <v>394</v>
      </c>
      <c r="F339" s="34" t="s">
        <v>815</v>
      </c>
      <c r="G339" s="37" t="s">
        <v>631</v>
      </c>
      <c r="H339" s="35">
        <v>30000</v>
      </c>
      <c r="I339" s="35">
        <v>0</v>
      </c>
      <c r="J339" s="35">
        <v>25</v>
      </c>
      <c r="K339" s="35">
        <f t="shared" si="48"/>
        <v>861</v>
      </c>
      <c r="L339" s="35">
        <f t="shared" si="49"/>
        <v>2130</v>
      </c>
      <c r="M339" s="36">
        <f t="shared" si="47"/>
        <v>330.00000000000006</v>
      </c>
      <c r="N339" s="35">
        <f t="shared" si="54"/>
        <v>912</v>
      </c>
      <c r="O339" s="35">
        <f t="shared" si="55"/>
        <v>2127</v>
      </c>
      <c r="P339" s="35">
        <v>0</v>
      </c>
      <c r="Q339" s="35">
        <f t="shared" si="50"/>
        <v>6360</v>
      </c>
      <c r="R339" s="35">
        <f t="shared" si="51"/>
        <v>1798</v>
      </c>
      <c r="S339" s="35">
        <f t="shared" si="52"/>
        <v>4587</v>
      </c>
      <c r="T339" s="35">
        <f t="shared" si="53"/>
        <v>28202</v>
      </c>
      <c r="U339" s="28"/>
      <c r="V339" s="28"/>
    </row>
    <row r="340" spans="1:23" s="6" customFormat="1" ht="18.75" customHeight="1" x14ac:dyDescent="0.3">
      <c r="A340" s="28">
        <v>329</v>
      </c>
      <c r="B340" s="33" t="s">
        <v>686</v>
      </c>
      <c r="C340" s="33" t="s">
        <v>687</v>
      </c>
      <c r="D340" s="33" t="s">
        <v>682</v>
      </c>
      <c r="E340" s="33" t="s">
        <v>394</v>
      </c>
      <c r="F340" s="34" t="s">
        <v>815</v>
      </c>
      <c r="G340" s="37" t="s">
        <v>631</v>
      </c>
      <c r="H340" s="35">
        <v>30000</v>
      </c>
      <c r="I340" s="35">
        <v>0</v>
      </c>
      <c r="J340" s="35">
        <v>25</v>
      </c>
      <c r="K340" s="35">
        <f t="shared" si="48"/>
        <v>861</v>
      </c>
      <c r="L340" s="35">
        <f t="shared" si="49"/>
        <v>2130</v>
      </c>
      <c r="M340" s="36">
        <f t="shared" si="47"/>
        <v>330.00000000000006</v>
      </c>
      <c r="N340" s="35">
        <f t="shared" si="54"/>
        <v>912</v>
      </c>
      <c r="O340" s="35">
        <f t="shared" si="55"/>
        <v>2127</v>
      </c>
      <c r="P340" s="35">
        <v>0</v>
      </c>
      <c r="Q340" s="35">
        <f t="shared" si="50"/>
        <v>6360</v>
      </c>
      <c r="R340" s="35">
        <f t="shared" si="51"/>
        <v>1798</v>
      </c>
      <c r="S340" s="35">
        <f t="shared" si="52"/>
        <v>4587</v>
      </c>
      <c r="T340" s="35">
        <f t="shared" si="53"/>
        <v>28202</v>
      </c>
      <c r="U340" s="28"/>
      <c r="V340" s="28"/>
    </row>
    <row r="341" spans="1:23" s="6" customFormat="1" ht="18.75" customHeight="1" x14ac:dyDescent="0.3">
      <c r="A341" s="28">
        <v>330</v>
      </c>
      <c r="B341" s="33" t="s">
        <v>1122</v>
      </c>
      <c r="C341" s="33" t="s">
        <v>1118</v>
      </c>
      <c r="D341" s="33" t="s">
        <v>679</v>
      </c>
      <c r="E341" s="33" t="s">
        <v>394</v>
      </c>
      <c r="F341" s="34" t="s">
        <v>815</v>
      </c>
      <c r="G341" s="37" t="s">
        <v>631</v>
      </c>
      <c r="H341" s="35">
        <v>30000</v>
      </c>
      <c r="I341" s="35">
        <v>0</v>
      </c>
      <c r="J341" s="35">
        <v>25</v>
      </c>
      <c r="K341" s="35">
        <f t="shared" si="48"/>
        <v>861</v>
      </c>
      <c r="L341" s="35">
        <f t="shared" si="49"/>
        <v>2130</v>
      </c>
      <c r="M341" s="36">
        <f t="shared" si="47"/>
        <v>330.00000000000006</v>
      </c>
      <c r="N341" s="35">
        <f t="shared" si="54"/>
        <v>912</v>
      </c>
      <c r="O341" s="35">
        <f t="shared" si="55"/>
        <v>2127</v>
      </c>
      <c r="P341" s="35">
        <v>0</v>
      </c>
      <c r="Q341" s="35">
        <f t="shared" si="50"/>
        <v>6360</v>
      </c>
      <c r="R341" s="35">
        <f t="shared" si="51"/>
        <v>1798</v>
      </c>
      <c r="S341" s="35">
        <f t="shared" si="52"/>
        <v>4587</v>
      </c>
      <c r="T341" s="35">
        <f t="shared" si="53"/>
        <v>28202</v>
      </c>
      <c r="U341" s="106"/>
      <c r="V341" s="106"/>
      <c r="W341" s="107"/>
    </row>
    <row r="342" spans="1:23" s="6" customFormat="1" ht="18.75" customHeight="1" x14ac:dyDescent="0.3">
      <c r="A342" s="28">
        <v>331</v>
      </c>
      <c r="B342" s="33" t="s">
        <v>388</v>
      </c>
      <c r="C342" s="33" t="s">
        <v>809</v>
      </c>
      <c r="D342" s="33" t="s">
        <v>38</v>
      </c>
      <c r="E342" s="33" t="s">
        <v>517</v>
      </c>
      <c r="F342" s="34" t="s">
        <v>814</v>
      </c>
      <c r="G342" s="37" t="s">
        <v>631</v>
      </c>
      <c r="H342" s="35">
        <v>30000</v>
      </c>
      <c r="I342" s="35">
        <v>0</v>
      </c>
      <c r="J342" s="35">
        <v>25</v>
      </c>
      <c r="K342" s="35">
        <f t="shared" si="48"/>
        <v>861</v>
      </c>
      <c r="L342" s="35">
        <f t="shared" si="49"/>
        <v>2130</v>
      </c>
      <c r="M342" s="36">
        <f t="shared" si="47"/>
        <v>330.00000000000006</v>
      </c>
      <c r="N342" s="35">
        <f t="shared" si="54"/>
        <v>912</v>
      </c>
      <c r="O342" s="35">
        <f t="shared" si="55"/>
        <v>2127</v>
      </c>
      <c r="P342" s="35">
        <v>0</v>
      </c>
      <c r="Q342" s="35">
        <f t="shared" si="50"/>
        <v>6360</v>
      </c>
      <c r="R342" s="35">
        <f t="shared" si="51"/>
        <v>1798</v>
      </c>
      <c r="S342" s="35">
        <f t="shared" si="52"/>
        <v>4587</v>
      </c>
      <c r="T342" s="35">
        <f t="shared" si="53"/>
        <v>28202</v>
      </c>
      <c r="U342" s="106"/>
      <c r="V342" s="106"/>
      <c r="W342" s="107"/>
    </row>
    <row r="343" spans="1:23" s="6" customFormat="1" ht="18.75" customHeight="1" x14ac:dyDescent="0.3">
      <c r="A343" s="28">
        <v>332</v>
      </c>
      <c r="B343" s="33" t="s">
        <v>291</v>
      </c>
      <c r="C343" s="33" t="s">
        <v>292</v>
      </c>
      <c r="D343" s="33" t="s">
        <v>241</v>
      </c>
      <c r="E343" s="33" t="s">
        <v>856</v>
      </c>
      <c r="F343" s="34" t="s">
        <v>815</v>
      </c>
      <c r="G343" s="37" t="s">
        <v>631</v>
      </c>
      <c r="H343" s="35">
        <v>30000</v>
      </c>
      <c r="I343" s="35">
        <v>0</v>
      </c>
      <c r="J343" s="35">
        <v>25</v>
      </c>
      <c r="K343" s="35">
        <f t="shared" si="48"/>
        <v>861</v>
      </c>
      <c r="L343" s="35">
        <f t="shared" si="49"/>
        <v>2130</v>
      </c>
      <c r="M343" s="36">
        <f t="shared" si="47"/>
        <v>330.00000000000006</v>
      </c>
      <c r="N343" s="35">
        <f t="shared" si="54"/>
        <v>912</v>
      </c>
      <c r="O343" s="35">
        <f t="shared" si="55"/>
        <v>2127</v>
      </c>
      <c r="P343" s="35">
        <v>0</v>
      </c>
      <c r="Q343" s="35">
        <f t="shared" si="50"/>
        <v>6360</v>
      </c>
      <c r="R343" s="35">
        <f t="shared" si="51"/>
        <v>1798</v>
      </c>
      <c r="S343" s="35">
        <f t="shared" si="52"/>
        <v>4587</v>
      </c>
      <c r="T343" s="35">
        <f t="shared" si="53"/>
        <v>28202</v>
      </c>
      <c r="U343" s="28"/>
      <c r="V343" s="28"/>
    </row>
    <row r="344" spans="1:23" s="6" customFormat="1" ht="18.75" customHeight="1" x14ac:dyDescent="0.3">
      <c r="A344" s="28">
        <v>333</v>
      </c>
      <c r="B344" s="33" t="s">
        <v>1127</v>
      </c>
      <c r="C344" s="33" t="s">
        <v>1128</v>
      </c>
      <c r="D344" s="33" t="s">
        <v>679</v>
      </c>
      <c r="E344" s="33" t="s">
        <v>394</v>
      </c>
      <c r="F344" s="34" t="s">
        <v>815</v>
      </c>
      <c r="G344" s="37" t="s">
        <v>631</v>
      </c>
      <c r="H344" s="35">
        <v>30000</v>
      </c>
      <c r="I344" s="35">
        <v>0</v>
      </c>
      <c r="J344" s="35">
        <v>25</v>
      </c>
      <c r="K344" s="35">
        <f t="shared" si="48"/>
        <v>861</v>
      </c>
      <c r="L344" s="35">
        <f t="shared" si="49"/>
        <v>2130</v>
      </c>
      <c r="M344" s="36">
        <f t="shared" si="47"/>
        <v>330.00000000000006</v>
      </c>
      <c r="N344" s="35">
        <f t="shared" si="54"/>
        <v>912</v>
      </c>
      <c r="O344" s="35">
        <f t="shared" si="55"/>
        <v>2127</v>
      </c>
      <c r="P344" s="35">
        <v>0</v>
      </c>
      <c r="Q344" s="35">
        <f t="shared" si="50"/>
        <v>6360</v>
      </c>
      <c r="R344" s="35">
        <f t="shared" si="51"/>
        <v>1798</v>
      </c>
      <c r="S344" s="35">
        <f t="shared" si="52"/>
        <v>4587</v>
      </c>
      <c r="T344" s="35">
        <f t="shared" si="53"/>
        <v>28202</v>
      </c>
      <c r="U344" s="28"/>
      <c r="V344" s="28"/>
    </row>
    <row r="345" spans="1:23" s="107" customFormat="1" ht="20.25" customHeight="1" x14ac:dyDescent="0.3">
      <c r="A345" s="28">
        <v>334</v>
      </c>
      <c r="B345" s="97" t="s">
        <v>554</v>
      </c>
      <c r="C345" s="97" t="s">
        <v>555</v>
      </c>
      <c r="D345" s="97" t="s">
        <v>57</v>
      </c>
      <c r="E345" s="98" t="s">
        <v>982</v>
      </c>
      <c r="F345" s="99" t="s">
        <v>814</v>
      </c>
      <c r="G345" s="98" t="s">
        <v>631</v>
      </c>
      <c r="H345" s="100">
        <v>30000</v>
      </c>
      <c r="I345" s="100">
        <v>0</v>
      </c>
      <c r="J345" s="100">
        <v>25</v>
      </c>
      <c r="K345" s="35">
        <f t="shared" si="48"/>
        <v>861</v>
      </c>
      <c r="L345" s="35">
        <f t="shared" si="49"/>
        <v>2130</v>
      </c>
      <c r="M345" s="36">
        <f t="shared" si="47"/>
        <v>330.00000000000006</v>
      </c>
      <c r="N345" s="35">
        <f t="shared" si="54"/>
        <v>912</v>
      </c>
      <c r="O345" s="35">
        <f t="shared" si="55"/>
        <v>2127</v>
      </c>
      <c r="P345" s="100">
        <v>0</v>
      </c>
      <c r="Q345" s="35">
        <f t="shared" si="50"/>
        <v>6360</v>
      </c>
      <c r="R345" s="35">
        <f t="shared" si="51"/>
        <v>1798</v>
      </c>
      <c r="S345" s="35">
        <f t="shared" si="52"/>
        <v>4587</v>
      </c>
      <c r="T345" s="35">
        <f t="shared" si="53"/>
        <v>28202</v>
      </c>
      <c r="U345" s="28"/>
      <c r="V345" s="28"/>
      <c r="W345" s="6"/>
    </row>
    <row r="346" spans="1:23" s="107" customFormat="1" ht="20.25" customHeight="1" x14ac:dyDescent="0.3">
      <c r="A346" s="28">
        <v>335</v>
      </c>
      <c r="B346" s="97" t="s">
        <v>994</v>
      </c>
      <c r="C346" s="97" t="s">
        <v>995</v>
      </c>
      <c r="D346" s="97" t="s">
        <v>98</v>
      </c>
      <c r="E346" s="98" t="s">
        <v>394</v>
      </c>
      <c r="F346" s="99" t="s">
        <v>815</v>
      </c>
      <c r="G346" s="98" t="s">
        <v>631</v>
      </c>
      <c r="H346" s="100">
        <v>30000</v>
      </c>
      <c r="I346" s="100">
        <v>0</v>
      </c>
      <c r="J346" s="100">
        <v>25</v>
      </c>
      <c r="K346" s="35">
        <f t="shared" si="48"/>
        <v>861</v>
      </c>
      <c r="L346" s="35">
        <f t="shared" si="49"/>
        <v>2130</v>
      </c>
      <c r="M346" s="36">
        <f t="shared" si="47"/>
        <v>330.00000000000006</v>
      </c>
      <c r="N346" s="35">
        <f t="shared" si="54"/>
        <v>912</v>
      </c>
      <c r="O346" s="35">
        <f t="shared" si="55"/>
        <v>2127</v>
      </c>
      <c r="P346" s="100"/>
      <c r="Q346" s="35">
        <f t="shared" si="50"/>
        <v>6360</v>
      </c>
      <c r="R346" s="35">
        <f t="shared" si="51"/>
        <v>1798</v>
      </c>
      <c r="S346" s="35">
        <f t="shared" si="52"/>
        <v>4587</v>
      </c>
      <c r="T346" s="35">
        <f t="shared" si="53"/>
        <v>28202</v>
      </c>
      <c r="U346" s="28"/>
      <c r="V346" s="28"/>
      <c r="W346" s="6"/>
    </row>
    <row r="347" spans="1:23" s="6" customFormat="1" ht="18.75" customHeight="1" x14ac:dyDescent="0.3">
      <c r="A347" s="28">
        <v>336</v>
      </c>
      <c r="B347" s="33" t="s">
        <v>576</v>
      </c>
      <c r="C347" s="33" t="s">
        <v>577</v>
      </c>
      <c r="D347" s="33" t="s">
        <v>34</v>
      </c>
      <c r="E347" s="33" t="s">
        <v>578</v>
      </c>
      <c r="F347" s="34" t="s">
        <v>814</v>
      </c>
      <c r="G347" s="37" t="s">
        <v>631</v>
      </c>
      <c r="H347" s="118">
        <v>30000</v>
      </c>
      <c r="I347" s="35">
        <v>0</v>
      </c>
      <c r="J347" s="35">
        <v>25</v>
      </c>
      <c r="K347" s="35">
        <f t="shared" si="48"/>
        <v>861</v>
      </c>
      <c r="L347" s="35">
        <f t="shared" si="49"/>
        <v>2130</v>
      </c>
      <c r="M347" s="36">
        <f t="shared" si="47"/>
        <v>330.00000000000006</v>
      </c>
      <c r="N347" s="35">
        <f t="shared" si="54"/>
        <v>912</v>
      </c>
      <c r="O347" s="35">
        <f t="shared" si="55"/>
        <v>2127</v>
      </c>
      <c r="P347" s="35">
        <v>0</v>
      </c>
      <c r="Q347" s="35">
        <f t="shared" si="50"/>
        <v>6360</v>
      </c>
      <c r="R347" s="35">
        <f t="shared" si="51"/>
        <v>1798</v>
      </c>
      <c r="S347" s="35">
        <f t="shared" si="52"/>
        <v>4587</v>
      </c>
      <c r="T347" s="35">
        <f t="shared" si="53"/>
        <v>28202</v>
      </c>
      <c r="U347" s="106"/>
      <c r="V347" s="106"/>
      <c r="W347" s="107"/>
    </row>
    <row r="348" spans="1:23" s="6" customFormat="1" ht="18.75" customHeight="1" x14ac:dyDescent="0.3">
      <c r="A348" s="28">
        <v>337</v>
      </c>
      <c r="B348" s="33" t="s">
        <v>1055</v>
      </c>
      <c r="C348" s="33" t="s">
        <v>1056</v>
      </c>
      <c r="D348" s="33" t="s">
        <v>679</v>
      </c>
      <c r="E348" s="33" t="s">
        <v>394</v>
      </c>
      <c r="F348" s="34" t="s">
        <v>815</v>
      </c>
      <c r="G348" s="37" t="s">
        <v>631</v>
      </c>
      <c r="H348" s="35">
        <v>30000</v>
      </c>
      <c r="I348" s="35">
        <v>0</v>
      </c>
      <c r="J348" s="35">
        <v>25</v>
      </c>
      <c r="K348" s="35">
        <f t="shared" si="48"/>
        <v>861</v>
      </c>
      <c r="L348" s="35">
        <f t="shared" si="49"/>
        <v>2130</v>
      </c>
      <c r="M348" s="36">
        <f t="shared" si="47"/>
        <v>330.00000000000006</v>
      </c>
      <c r="N348" s="35">
        <f t="shared" si="54"/>
        <v>912</v>
      </c>
      <c r="O348" s="35">
        <f t="shared" si="55"/>
        <v>2127</v>
      </c>
      <c r="P348" s="35">
        <v>0</v>
      </c>
      <c r="Q348" s="35">
        <f t="shared" si="50"/>
        <v>6360</v>
      </c>
      <c r="R348" s="35">
        <f t="shared" si="51"/>
        <v>1798</v>
      </c>
      <c r="S348" s="35">
        <f t="shared" si="52"/>
        <v>4587</v>
      </c>
      <c r="T348" s="35">
        <f t="shared" si="53"/>
        <v>28202</v>
      </c>
      <c r="U348" s="28"/>
      <c r="V348" s="28"/>
    </row>
    <row r="349" spans="1:23" s="6" customFormat="1" ht="21.75" customHeight="1" x14ac:dyDescent="0.3">
      <c r="A349" s="28">
        <v>338</v>
      </c>
      <c r="B349" s="33" t="s">
        <v>1057</v>
      </c>
      <c r="C349" s="33" t="s">
        <v>1058</v>
      </c>
      <c r="D349" s="33" t="s">
        <v>679</v>
      </c>
      <c r="E349" s="33" t="s">
        <v>394</v>
      </c>
      <c r="F349" s="34" t="s">
        <v>814</v>
      </c>
      <c r="G349" s="37" t="s">
        <v>631</v>
      </c>
      <c r="H349" s="35">
        <v>30000</v>
      </c>
      <c r="I349" s="35">
        <v>0</v>
      </c>
      <c r="J349" s="35">
        <v>25</v>
      </c>
      <c r="K349" s="35">
        <f t="shared" si="48"/>
        <v>861</v>
      </c>
      <c r="L349" s="35">
        <f t="shared" si="49"/>
        <v>2130</v>
      </c>
      <c r="M349" s="36">
        <f t="shared" si="47"/>
        <v>330.00000000000006</v>
      </c>
      <c r="N349" s="35">
        <f t="shared" si="54"/>
        <v>912</v>
      </c>
      <c r="O349" s="35">
        <f t="shared" si="55"/>
        <v>2127</v>
      </c>
      <c r="P349" s="35">
        <v>0</v>
      </c>
      <c r="Q349" s="35">
        <f t="shared" si="50"/>
        <v>6360</v>
      </c>
      <c r="R349" s="35">
        <f t="shared" si="51"/>
        <v>1798</v>
      </c>
      <c r="S349" s="35">
        <f t="shared" si="52"/>
        <v>4587</v>
      </c>
      <c r="T349" s="35">
        <f t="shared" si="53"/>
        <v>28202</v>
      </c>
      <c r="U349" s="28"/>
      <c r="V349" s="28"/>
    </row>
    <row r="350" spans="1:23" s="107" customFormat="1" ht="18.75" customHeight="1" x14ac:dyDescent="0.3">
      <c r="A350" s="28">
        <v>339</v>
      </c>
      <c r="B350" s="97" t="s">
        <v>1068</v>
      </c>
      <c r="C350" s="97" t="s">
        <v>1069</v>
      </c>
      <c r="D350" s="97" t="s">
        <v>390</v>
      </c>
      <c r="E350" s="98" t="s">
        <v>394</v>
      </c>
      <c r="F350" s="99" t="s">
        <v>814</v>
      </c>
      <c r="G350" s="98" t="s">
        <v>631</v>
      </c>
      <c r="H350" s="100">
        <v>30000</v>
      </c>
      <c r="I350" s="100">
        <v>0</v>
      </c>
      <c r="J350" s="100">
        <v>25</v>
      </c>
      <c r="K350" s="35">
        <f t="shared" si="48"/>
        <v>861</v>
      </c>
      <c r="L350" s="35">
        <f t="shared" si="49"/>
        <v>2130</v>
      </c>
      <c r="M350" s="36">
        <f>H351*1.1%</f>
        <v>330.00000000000006</v>
      </c>
      <c r="N350" s="35">
        <f t="shared" si="54"/>
        <v>912</v>
      </c>
      <c r="O350" s="35">
        <f t="shared" si="55"/>
        <v>2127</v>
      </c>
      <c r="P350" s="100">
        <v>0</v>
      </c>
      <c r="Q350" s="35">
        <f t="shared" si="50"/>
        <v>6360</v>
      </c>
      <c r="R350" s="35">
        <f t="shared" si="51"/>
        <v>1798</v>
      </c>
      <c r="S350" s="35">
        <f t="shared" si="52"/>
        <v>4587</v>
      </c>
      <c r="T350" s="35">
        <f t="shared" si="53"/>
        <v>28202</v>
      </c>
      <c r="U350" s="28"/>
      <c r="V350" s="28"/>
      <c r="W350" s="6"/>
    </row>
    <row r="351" spans="1:23" s="6" customFormat="1" ht="20.25" customHeight="1" x14ac:dyDescent="0.3">
      <c r="A351" s="28">
        <v>340</v>
      </c>
      <c r="B351" s="97" t="s">
        <v>1151</v>
      </c>
      <c r="C351" s="97" t="s">
        <v>1070</v>
      </c>
      <c r="D351" s="97" t="s">
        <v>1071</v>
      </c>
      <c r="E351" s="98" t="s">
        <v>394</v>
      </c>
      <c r="F351" s="99" t="s">
        <v>815</v>
      </c>
      <c r="G351" s="98" t="s">
        <v>631</v>
      </c>
      <c r="H351" s="100">
        <v>30000</v>
      </c>
      <c r="I351" s="100">
        <v>0</v>
      </c>
      <c r="J351" s="100">
        <v>25</v>
      </c>
      <c r="K351" s="35">
        <f t="shared" si="48"/>
        <v>861</v>
      </c>
      <c r="L351" s="35">
        <f t="shared" si="49"/>
        <v>2130</v>
      </c>
      <c r="M351" s="36">
        <f>H352*1.1%</f>
        <v>330.00000000000006</v>
      </c>
      <c r="N351" s="35">
        <f t="shared" si="54"/>
        <v>912</v>
      </c>
      <c r="O351" s="35">
        <f t="shared" si="55"/>
        <v>2127</v>
      </c>
      <c r="P351" s="100">
        <v>0</v>
      </c>
      <c r="Q351" s="35">
        <f t="shared" si="50"/>
        <v>6360</v>
      </c>
      <c r="R351" s="35">
        <f t="shared" si="51"/>
        <v>1798</v>
      </c>
      <c r="S351" s="35">
        <f t="shared" si="52"/>
        <v>4587</v>
      </c>
      <c r="T351" s="35">
        <f t="shared" si="53"/>
        <v>28202</v>
      </c>
      <c r="U351" s="106"/>
      <c r="V351" s="106"/>
      <c r="W351" s="107"/>
    </row>
    <row r="352" spans="1:23" s="6" customFormat="1" ht="18.75" customHeight="1" x14ac:dyDescent="0.3">
      <c r="A352" s="28">
        <v>341</v>
      </c>
      <c r="B352" s="33" t="s">
        <v>1059</v>
      </c>
      <c r="C352" s="33" t="s">
        <v>1060</v>
      </c>
      <c r="D352" s="33" t="s">
        <v>682</v>
      </c>
      <c r="E352" s="33" t="s">
        <v>394</v>
      </c>
      <c r="F352" s="34" t="s">
        <v>815</v>
      </c>
      <c r="G352" s="37" t="s">
        <v>631</v>
      </c>
      <c r="H352" s="35">
        <v>30000</v>
      </c>
      <c r="I352" s="35">
        <v>0</v>
      </c>
      <c r="J352" s="35">
        <v>25</v>
      </c>
      <c r="K352" s="35">
        <f t="shared" si="48"/>
        <v>861</v>
      </c>
      <c r="L352" s="35">
        <f t="shared" si="49"/>
        <v>2130</v>
      </c>
      <c r="M352" s="36">
        <f t="shared" ref="M352:M383" si="56">H352*1.1%</f>
        <v>330.00000000000006</v>
      </c>
      <c r="N352" s="35">
        <f t="shared" si="54"/>
        <v>912</v>
      </c>
      <c r="O352" s="35">
        <f t="shared" si="55"/>
        <v>2127</v>
      </c>
      <c r="P352" s="35">
        <v>0</v>
      </c>
      <c r="Q352" s="35">
        <f t="shared" si="50"/>
        <v>6360</v>
      </c>
      <c r="R352" s="35">
        <f t="shared" si="51"/>
        <v>1798</v>
      </c>
      <c r="S352" s="35">
        <f t="shared" si="52"/>
        <v>4587</v>
      </c>
      <c r="T352" s="35">
        <f t="shared" si="53"/>
        <v>28202</v>
      </c>
      <c r="U352" s="28"/>
      <c r="V352" s="28"/>
    </row>
    <row r="353" spans="1:22" s="6" customFormat="1" ht="18.75" customHeight="1" x14ac:dyDescent="0.3">
      <c r="A353" s="28">
        <v>342</v>
      </c>
      <c r="B353" s="33" t="s">
        <v>1061</v>
      </c>
      <c r="C353" s="33" t="s">
        <v>1062</v>
      </c>
      <c r="D353" s="33" t="s">
        <v>27</v>
      </c>
      <c r="E353" s="33" t="s">
        <v>394</v>
      </c>
      <c r="F353" s="34" t="s">
        <v>814</v>
      </c>
      <c r="G353" s="37" t="s">
        <v>631</v>
      </c>
      <c r="H353" s="35">
        <v>30000</v>
      </c>
      <c r="I353" s="35">
        <v>0</v>
      </c>
      <c r="J353" s="35">
        <v>25</v>
      </c>
      <c r="K353" s="35">
        <f t="shared" si="48"/>
        <v>861</v>
      </c>
      <c r="L353" s="35">
        <f t="shared" si="49"/>
        <v>2130</v>
      </c>
      <c r="M353" s="36">
        <f t="shared" si="56"/>
        <v>330.00000000000006</v>
      </c>
      <c r="N353" s="35">
        <f t="shared" si="54"/>
        <v>912</v>
      </c>
      <c r="O353" s="35">
        <f t="shared" si="55"/>
        <v>2127</v>
      </c>
      <c r="P353" s="35">
        <v>0</v>
      </c>
      <c r="Q353" s="35">
        <f t="shared" si="50"/>
        <v>6360</v>
      </c>
      <c r="R353" s="35">
        <f t="shared" si="51"/>
        <v>1798</v>
      </c>
      <c r="S353" s="35">
        <f t="shared" si="52"/>
        <v>4587</v>
      </c>
      <c r="T353" s="35">
        <f t="shared" si="53"/>
        <v>28202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1104</v>
      </c>
      <c r="C354" s="33" t="s">
        <v>1105</v>
      </c>
      <c r="D354" s="33" t="s">
        <v>679</v>
      </c>
      <c r="E354" s="33" t="s">
        <v>394</v>
      </c>
      <c r="F354" s="34" t="s">
        <v>815</v>
      </c>
      <c r="G354" s="37" t="s">
        <v>631</v>
      </c>
      <c r="H354" s="35">
        <v>30000</v>
      </c>
      <c r="I354" s="35">
        <v>0</v>
      </c>
      <c r="J354" s="35">
        <v>25</v>
      </c>
      <c r="K354" s="35">
        <f t="shared" si="48"/>
        <v>861</v>
      </c>
      <c r="L354" s="35">
        <f t="shared" si="49"/>
        <v>2130</v>
      </c>
      <c r="M354" s="36">
        <f t="shared" si="56"/>
        <v>330.00000000000006</v>
      </c>
      <c r="N354" s="35">
        <f t="shared" si="54"/>
        <v>912</v>
      </c>
      <c r="O354" s="35">
        <f t="shared" si="55"/>
        <v>2127</v>
      </c>
      <c r="P354" s="35">
        <v>0</v>
      </c>
      <c r="Q354" s="35">
        <f t="shared" si="50"/>
        <v>6360</v>
      </c>
      <c r="R354" s="35">
        <f t="shared" si="51"/>
        <v>1798</v>
      </c>
      <c r="S354" s="35">
        <f t="shared" si="52"/>
        <v>4587</v>
      </c>
      <c r="T354" s="35">
        <f t="shared" si="53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65" t="s">
        <v>1195</v>
      </c>
      <c r="C355" s="33" t="s">
        <v>1196</v>
      </c>
      <c r="D355" s="33" t="s">
        <v>47</v>
      </c>
      <c r="E355" s="33" t="s">
        <v>394</v>
      </c>
      <c r="F355" s="34" t="s">
        <v>814</v>
      </c>
      <c r="G355" s="37" t="s">
        <v>631</v>
      </c>
      <c r="H355" s="35">
        <v>30000</v>
      </c>
      <c r="I355" s="35">
        <v>0</v>
      </c>
      <c r="J355" s="35">
        <v>25</v>
      </c>
      <c r="K355" s="35">
        <f t="shared" si="48"/>
        <v>861</v>
      </c>
      <c r="L355" s="35">
        <f t="shared" si="49"/>
        <v>2130</v>
      </c>
      <c r="M355" s="36">
        <f t="shared" si="56"/>
        <v>330.00000000000006</v>
      </c>
      <c r="N355" s="35">
        <f t="shared" si="54"/>
        <v>912</v>
      </c>
      <c r="O355" s="35">
        <f t="shared" si="55"/>
        <v>2127</v>
      </c>
      <c r="P355" s="35">
        <v>0</v>
      </c>
      <c r="Q355" s="35">
        <f t="shared" si="50"/>
        <v>6360</v>
      </c>
      <c r="R355" s="35">
        <f t="shared" si="51"/>
        <v>1798</v>
      </c>
      <c r="S355" s="35">
        <v>4587</v>
      </c>
      <c r="T355" s="35">
        <f t="shared" si="53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33" t="s">
        <v>1106</v>
      </c>
      <c r="C356" s="33" t="s">
        <v>1121</v>
      </c>
      <c r="D356" s="33" t="s">
        <v>940</v>
      </c>
      <c r="E356" s="33" t="s">
        <v>124</v>
      </c>
      <c r="F356" s="34" t="s">
        <v>814</v>
      </c>
      <c r="G356" s="37" t="s">
        <v>631</v>
      </c>
      <c r="H356" s="35">
        <v>30000</v>
      </c>
      <c r="I356" s="35">
        <v>0</v>
      </c>
      <c r="J356" s="35">
        <v>25</v>
      </c>
      <c r="K356" s="35">
        <f t="shared" si="48"/>
        <v>861</v>
      </c>
      <c r="L356" s="35">
        <f t="shared" si="49"/>
        <v>2130</v>
      </c>
      <c r="M356" s="36">
        <f t="shared" si="56"/>
        <v>330.00000000000006</v>
      </c>
      <c r="N356" s="35">
        <f t="shared" si="54"/>
        <v>912</v>
      </c>
      <c r="O356" s="35">
        <f t="shared" si="55"/>
        <v>2127</v>
      </c>
      <c r="P356" s="35">
        <v>0</v>
      </c>
      <c r="Q356" s="35">
        <f t="shared" si="50"/>
        <v>6360</v>
      </c>
      <c r="R356" s="35">
        <f t="shared" si="51"/>
        <v>1798</v>
      </c>
      <c r="S356" s="35">
        <f t="shared" ref="S356:S374" si="57">+L356+M356+O356</f>
        <v>4587</v>
      </c>
      <c r="T356" s="35">
        <f t="shared" si="53"/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655</v>
      </c>
      <c r="C357" s="33" t="s">
        <v>656</v>
      </c>
      <c r="D357" s="33" t="s">
        <v>27</v>
      </c>
      <c r="E357" s="33" t="s">
        <v>394</v>
      </c>
      <c r="F357" s="34" t="s">
        <v>815</v>
      </c>
      <c r="G357" s="37" t="s">
        <v>631</v>
      </c>
      <c r="H357" s="35">
        <v>30000</v>
      </c>
      <c r="I357" s="35">
        <v>0</v>
      </c>
      <c r="J357" s="35">
        <v>25</v>
      </c>
      <c r="K357" s="35">
        <f t="shared" si="48"/>
        <v>861</v>
      </c>
      <c r="L357" s="35">
        <f t="shared" si="49"/>
        <v>2130</v>
      </c>
      <c r="M357" s="36">
        <f t="shared" si="56"/>
        <v>330.00000000000006</v>
      </c>
      <c r="N357" s="35">
        <f t="shared" si="54"/>
        <v>912</v>
      </c>
      <c r="O357" s="35">
        <f t="shared" si="55"/>
        <v>2127</v>
      </c>
      <c r="P357" s="35">
        <v>0</v>
      </c>
      <c r="Q357" s="35">
        <f t="shared" si="50"/>
        <v>6360</v>
      </c>
      <c r="R357" s="35">
        <f t="shared" si="51"/>
        <v>1798</v>
      </c>
      <c r="S357" s="35">
        <f t="shared" si="57"/>
        <v>4587</v>
      </c>
      <c r="T357" s="35">
        <f t="shared" si="53"/>
        <v>28202</v>
      </c>
      <c r="U357" s="28"/>
      <c r="V357" s="28"/>
    </row>
    <row r="358" spans="1:22" s="6" customFormat="1" ht="18.75" customHeight="1" x14ac:dyDescent="0.3">
      <c r="A358" s="28">
        <v>347</v>
      </c>
      <c r="B358" s="97" t="s">
        <v>263</v>
      </c>
      <c r="C358" s="97" t="s">
        <v>264</v>
      </c>
      <c r="D358" s="98" t="s">
        <v>27</v>
      </c>
      <c r="E358" s="97" t="s">
        <v>394</v>
      </c>
      <c r="F358" s="99" t="s">
        <v>815</v>
      </c>
      <c r="G358" s="98" t="s">
        <v>631</v>
      </c>
      <c r="H358" s="100">
        <v>30000</v>
      </c>
      <c r="I358" s="100">
        <v>0</v>
      </c>
      <c r="J358" s="100">
        <v>25</v>
      </c>
      <c r="K358" s="35">
        <f t="shared" si="48"/>
        <v>861</v>
      </c>
      <c r="L358" s="35">
        <f t="shared" si="49"/>
        <v>2130</v>
      </c>
      <c r="M358" s="36">
        <f t="shared" si="56"/>
        <v>330.00000000000006</v>
      </c>
      <c r="N358" s="35">
        <f t="shared" si="54"/>
        <v>912</v>
      </c>
      <c r="O358" s="35">
        <f t="shared" si="55"/>
        <v>2127</v>
      </c>
      <c r="P358" s="100">
        <v>0</v>
      </c>
      <c r="Q358" s="35">
        <f t="shared" si="50"/>
        <v>6360</v>
      </c>
      <c r="R358" s="35">
        <f t="shared" si="51"/>
        <v>1798</v>
      </c>
      <c r="S358" s="35">
        <f t="shared" si="57"/>
        <v>4587</v>
      </c>
      <c r="T358" s="35">
        <f t="shared" si="53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3" t="s">
        <v>155</v>
      </c>
      <c r="C359" s="33" t="s">
        <v>156</v>
      </c>
      <c r="D359" s="33" t="s">
        <v>27</v>
      </c>
      <c r="E359" s="33" t="s">
        <v>157</v>
      </c>
      <c r="F359" s="34" t="s">
        <v>814</v>
      </c>
      <c r="G359" s="37" t="s">
        <v>631</v>
      </c>
      <c r="H359" s="35">
        <v>30000</v>
      </c>
      <c r="I359" s="35">
        <v>0</v>
      </c>
      <c r="J359" s="35">
        <v>25</v>
      </c>
      <c r="K359" s="35">
        <f t="shared" si="48"/>
        <v>861</v>
      </c>
      <c r="L359" s="35">
        <f t="shared" si="49"/>
        <v>2130</v>
      </c>
      <c r="M359" s="36">
        <f t="shared" si="56"/>
        <v>330.00000000000006</v>
      </c>
      <c r="N359" s="35">
        <f t="shared" si="54"/>
        <v>912</v>
      </c>
      <c r="O359" s="35">
        <f t="shared" si="55"/>
        <v>2127</v>
      </c>
      <c r="P359" s="35">
        <v>0</v>
      </c>
      <c r="Q359" s="35">
        <f t="shared" si="50"/>
        <v>6360</v>
      </c>
      <c r="R359" s="35">
        <f t="shared" si="51"/>
        <v>1798</v>
      </c>
      <c r="S359" s="35">
        <f t="shared" si="57"/>
        <v>4587</v>
      </c>
      <c r="T359" s="35">
        <f t="shared" si="53"/>
        <v>28202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360</v>
      </c>
      <c r="C360" s="33" t="s">
        <v>361</v>
      </c>
      <c r="D360" s="33" t="s">
        <v>44</v>
      </c>
      <c r="E360" s="33" t="s">
        <v>160</v>
      </c>
      <c r="F360" s="34" t="s">
        <v>814</v>
      </c>
      <c r="G360" s="37" t="s">
        <v>631</v>
      </c>
      <c r="H360" s="35">
        <v>30000</v>
      </c>
      <c r="I360" s="35">
        <v>0</v>
      </c>
      <c r="J360" s="35">
        <v>25</v>
      </c>
      <c r="K360" s="35">
        <f t="shared" si="48"/>
        <v>861</v>
      </c>
      <c r="L360" s="35">
        <f t="shared" si="49"/>
        <v>2130</v>
      </c>
      <c r="M360" s="36">
        <f t="shared" si="56"/>
        <v>330.00000000000006</v>
      </c>
      <c r="N360" s="35">
        <f t="shared" si="54"/>
        <v>912</v>
      </c>
      <c r="O360" s="35">
        <f t="shared" si="55"/>
        <v>2127</v>
      </c>
      <c r="P360" s="35">
        <v>0</v>
      </c>
      <c r="Q360" s="35">
        <f t="shared" si="50"/>
        <v>6360</v>
      </c>
      <c r="R360" s="35">
        <f t="shared" si="51"/>
        <v>1798</v>
      </c>
      <c r="S360" s="35">
        <f t="shared" si="57"/>
        <v>4587</v>
      </c>
      <c r="T360" s="35">
        <f t="shared" si="53"/>
        <v>28202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466</v>
      </c>
      <c r="C361" s="33" t="s">
        <v>592</v>
      </c>
      <c r="D361" s="33" t="s">
        <v>44</v>
      </c>
      <c r="E361" s="33" t="s">
        <v>160</v>
      </c>
      <c r="F361" s="34" t="s">
        <v>814</v>
      </c>
      <c r="G361" s="37" t="s">
        <v>631</v>
      </c>
      <c r="H361" s="35">
        <v>30000</v>
      </c>
      <c r="I361" s="35">
        <v>0</v>
      </c>
      <c r="J361" s="35">
        <v>25</v>
      </c>
      <c r="K361" s="35">
        <f t="shared" si="48"/>
        <v>861</v>
      </c>
      <c r="L361" s="35">
        <f t="shared" si="49"/>
        <v>2130</v>
      </c>
      <c r="M361" s="36">
        <f t="shared" si="56"/>
        <v>330.00000000000006</v>
      </c>
      <c r="N361" s="35">
        <f t="shared" si="54"/>
        <v>912</v>
      </c>
      <c r="O361" s="35">
        <f t="shared" si="55"/>
        <v>2127</v>
      </c>
      <c r="P361" s="35">
        <v>0</v>
      </c>
      <c r="Q361" s="35">
        <f t="shared" si="50"/>
        <v>6360</v>
      </c>
      <c r="R361" s="35">
        <f t="shared" si="51"/>
        <v>1798</v>
      </c>
      <c r="S361" s="35">
        <f t="shared" si="57"/>
        <v>4587</v>
      </c>
      <c r="T361" s="35">
        <f t="shared" si="53"/>
        <v>28202</v>
      </c>
      <c r="U361" s="28"/>
      <c r="V361" s="28"/>
    </row>
    <row r="362" spans="1:22" s="6" customFormat="1" ht="18.75" customHeight="1" x14ac:dyDescent="0.3">
      <c r="A362" s="28">
        <v>351</v>
      </c>
      <c r="B362" s="33" t="s">
        <v>364</v>
      </c>
      <c r="C362" s="33" t="s">
        <v>593</v>
      </c>
      <c r="D362" s="33" t="s">
        <v>44</v>
      </c>
      <c r="E362" s="33" t="s">
        <v>160</v>
      </c>
      <c r="F362" s="34" t="s">
        <v>814</v>
      </c>
      <c r="G362" s="37" t="s">
        <v>631</v>
      </c>
      <c r="H362" s="35">
        <v>30000</v>
      </c>
      <c r="I362" s="35">
        <v>0</v>
      </c>
      <c r="J362" s="35">
        <v>25</v>
      </c>
      <c r="K362" s="35">
        <f t="shared" si="48"/>
        <v>861</v>
      </c>
      <c r="L362" s="35">
        <f t="shared" si="49"/>
        <v>2130</v>
      </c>
      <c r="M362" s="36">
        <f t="shared" si="56"/>
        <v>330.00000000000006</v>
      </c>
      <c r="N362" s="35">
        <f t="shared" si="54"/>
        <v>912</v>
      </c>
      <c r="O362" s="35">
        <f t="shared" si="55"/>
        <v>2127</v>
      </c>
      <c r="P362" s="35">
        <v>1577.45</v>
      </c>
      <c r="Q362" s="35">
        <f t="shared" si="50"/>
        <v>7937.45</v>
      </c>
      <c r="R362" s="35">
        <f t="shared" si="51"/>
        <v>3375.45</v>
      </c>
      <c r="S362" s="35">
        <f t="shared" si="57"/>
        <v>4587</v>
      </c>
      <c r="T362" s="35">
        <f t="shared" si="53"/>
        <v>26624.55</v>
      </c>
      <c r="U362" s="28"/>
      <c r="V362" s="28"/>
    </row>
    <row r="363" spans="1:22" s="6" customFormat="1" ht="18.75" customHeight="1" x14ac:dyDescent="0.3">
      <c r="A363" s="28">
        <v>352</v>
      </c>
      <c r="B363" s="33" t="s">
        <v>1155</v>
      </c>
      <c r="C363" s="33" t="s">
        <v>775</v>
      </c>
      <c r="D363" s="33" t="s">
        <v>861</v>
      </c>
      <c r="E363" s="33" t="s">
        <v>160</v>
      </c>
      <c r="F363" s="34" t="s">
        <v>814</v>
      </c>
      <c r="G363" s="37" t="s">
        <v>631</v>
      </c>
      <c r="H363" s="35">
        <v>30000</v>
      </c>
      <c r="I363" s="35">
        <v>0</v>
      </c>
      <c r="J363" s="35">
        <v>25</v>
      </c>
      <c r="K363" s="35">
        <f t="shared" si="48"/>
        <v>861</v>
      </c>
      <c r="L363" s="35">
        <f t="shared" si="49"/>
        <v>2130</v>
      </c>
      <c r="M363" s="36">
        <f t="shared" si="56"/>
        <v>330.00000000000006</v>
      </c>
      <c r="N363" s="35">
        <f t="shared" si="54"/>
        <v>912</v>
      </c>
      <c r="O363" s="35">
        <f t="shared" si="55"/>
        <v>2127</v>
      </c>
      <c r="P363" s="35">
        <v>0</v>
      </c>
      <c r="Q363" s="35">
        <f t="shared" si="50"/>
        <v>6360</v>
      </c>
      <c r="R363" s="35">
        <f t="shared" si="51"/>
        <v>1798</v>
      </c>
      <c r="S363" s="35">
        <f t="shared" si="57"/>
        <v>4587</v>
      </c>
      <c r="T363" s="35">
        <f t="shared" si="53"/>
        <v>28202</v>
      </c>
      <c r="U363" s="28"/>
      <c r="V363" s="28"/>
    </row>
    <row r="364" spans="1:22" s="6" customFormat="1" ht="18.75" customHeight="1" x14ac:dyDescent="0.3">
      <c r="A364" s="28">
        <v>353</v>
      </c>
      <c r="B364" s="33" t="s">
        <v>481</v>
      </c>
      <c r="C364" s="33" t="s">
        <v>482</v>
      </c>
      <c r="D364" s="33" t="s">
        <v>27</v>
      </c>
      <c r="E364" s="33" t="s">
        <v>394</v>
      </c>
      <c r="F364" s="34" t="s">
        <v>815</v>
      </c>
      <c r="G364" s="37" t="s">
        <v>631</v>
      </c>
      <c r="H364" s="35">
        <v>30000</v>
      </c>
      <c r="I364" s="35">
        <v>0</v>
      </c>
      <c r="J364" s="35">
        <v>25</v>
      </c>
      <c r="K364" s="35">
        <f t="shared" si="48"/>
        <v>861</v>
      </c>
      <c r="L364" s="35">
        <f t="shared" si="49"/>
        <v>2130</v>
      </c>
      <c r="M364" s="36">
        <f t="shared" si="56"/>
        <v>330.00000000000006</v>
      </c>
      <c r="N364" s="35">
        <f t="shared" si="54"/>
        <v>912</v>
      </c>
      <c r="O364" s="35">
        <f t="shared" si="55"/>
        <v>2127</v>
      </c>
      <c r="P364" s="35">
        <v>0</v>
      </c>
      <c r="Q364" s="35">
        <f t="shared" si="50"/>
        <v>6360</v>
      </c>
      <c r="R364" s="35">
        <f t="shared" si="51"/>
        <v>1798</v>
      </c>
      <c r="S364" s="35">
        <f t="shared" si="57"/>
        <v>4587</v>
      </c>
      <c r="T364" s="35">
        <f t="shared" si="53"/>
        <v>28202</v>
      </c>
      <c r="U364" s="28"/>
      <c r="V364" s="28"/>
    </row>
    <row r="365" spans="1:22" s="6" customFormat="1" ht="18.75" customHeight="1" x14ac:dyDescent="0.3">
      <c r="A365" s="28">
        <v>354</v>
      </c>
      <c r="B365" s="33" t="s">
        <v>657</v>
      </c>
      <c r="C365" s="33" t="s">
        <v>658</v>
      </c>
      <c r="D365" s="33" t="s">
        <v>27</v>
      </c>
      <c r="E365" s="33" t="s">
        <v>394</v>
      </c>
      <c r="F365" s="34" t="s">
        <v>814</v>
      </c>
      <c r="G365" s="37" t="s">
        <v>631</v>
      </c>
      <c r="H365" s="35">
        <v>30000</v>
      </c>
      <c r="I365" s="35">
        <v>0</v>
      </c>
      <c r="J365" s="35">
        <v>25</v>
      </c>
      <c r="K365" s="35">
        <f t="shared" si="48"/>
        <v>861</v>
      </c>
      <c r="L365" s="35">
        <f t="shared" si="49"/>
        <v>2130</v>
      </c>
      <c r="M365" s="36">
        <f t="shared" si="56"/>
        <v>330.00000000000006</v>
      </c>
      <c r="N365" s="35">
        <f t="shared" si="54"/>
        <v>912</v>
      </c>
      <c r="O365" s="35">
        <f t="shared" si="55"/>
        <v>2127</v>
      </c>
      <c r="P365" s="35"/>
      <c r="Q365" s="35">
        <f t="shared" si="50"/>
        <v>6360</v>
      </c>
      <c r="R365" s="35">
        <f t="shared" si="51"/>
        <v>1798</v>
      </c>
      <c r="S365" s="35">
        <f t="shared" si="57"/>
        <v>4587</v>
      </c>
      <c r="T365" s="35">
        <f t="shared" si="53"/>
        <v>28202</v>
      </c>
      <c r="U365" s="28"/>
      <c r="V365" s="28"/>
    </row>
    <row r="366" spans="1:22" s="6" customFormat="1" ht="18.75" customHeight="1" x14ac:dyDescent="0.3">
      <c r="A366" s="28">
        <v>355</v>
      </c>
      <c r="B366" s="33" t="s">
        <v>226</v>
      </c>
      <c r="C366" s="33" t="s">
        <v>227</v>
      </c>
      <c r="D366" s="33" t="s">
        <v>27</v>
      </c>
      <c r="E366" s="33" t="s">
        <v>157</v>
      </c>
      <c r="F366" s="34" t="s">
        <v>814</v>
      </c>
      <c r="G366" s="37" t="s">
        <v>631</v>
      </c>
      <c r="H366" s="35">
        <v>30000</v>
      </c>
      <c r="I366" s="35">
        <v>0</v>
      </c>
      <c r="J366" s="35">
        <v>25</v>
      </c>
      <c r="K366" s="35">
        <f t="shared" si="48"/>
        <v>861</v>
      </c>
      <c r="L366" s="35">
        <f t="shared" si="49"/>
        <v>2130</v>
      </c>
      <c r="M366" s="36">
        <f t="shared" si="56"/>
        <v>330.00000000000006</v>
      </c>
      <c r="N366" s="35">
        <f t="shared" si="54"/>
        <v>912</v>
      </c>
      <c r="O366" s="35">
        <f t="shared" si="55"/>
        <v>2127</v>
      </c>
      <c r="P366" s="35">
        <v>0</v>
      </c>
      <c r="Q366" s="35">
        <f t="shared" si="50"/>
        <v>6360</v>
      </c>
      <c r="R366" s="35">
        <f t="shared" si="51"/>
        <v>1798</v>
      </c>
      <c r="S366" s="35">
        <f t="shared" si="57"/>
        <v>4587</v>
      </c>
      <c r="T366" s="35">
        <f t="shared" si="53"/>
        <v>28202</v>
      </c>
      <c r="U366" s="28"/>
      <c r="V366" s="28"/>
    </row>
    <row r="367" spans="1:22" s="6" customFormat="1" ht="18.75" customHeight="1" x14ac:dyDescent="0.3">
      <c r="A367" s="28">
        <v>356</v>
      </c>
      <c r="B367" s="97" t="s">
        <v>479</v>
      </c>
      <c r="C367" s="97" t="s">
        <v>480</v>
      </c>
      <c r="D367" s="98" t="s">
        <v>27</v>
      </c>
      <c r="E367" s="97" t="s">
        <v>394</v>
      </c>
      <c r="F367" s="99" t="s">
        <v>815</v>
      </c>
      <c r="G367" s="98" t="s">
        <v>631</v>
      </c>
      <c r="H367" s="100">
        <v>30000</v>
      </c>
      <c r="I367" s="100">
        <v>0</v>
      </c>
      <c r="J367" s="100">
        <v>25</v>
      </c>
      <c r="K367" s="35">
        <f t="shared" si="48"/>
        <v>861</v>
      </c>
      <c r="L367" s="35">
        <f t="shared" si="49"/>
        <v>2130</v>
      </c>
      <c r="M367" s="36">
        <f t="shared" si="56"/>
        <v>330.00000000000006</v>
      </c>
      <c r="N367" s="35">
        <f t="shared" si="54"/>
        <v>912</v>
      </c>
      <c r="O367" s="35">
        <f t="shared" si="55"/>
        <v>2127</v>
      </c>
      <c r="P367" s="100">
        <v>0</v>
      </c>
      <c r="Q367" s="35">
        <f t="shared" si="50"/>
        <v>6360</v>
      </c>
      <c r="R367" s="35">
        <f t="shared" si="51"/>
        <v>1798</v>
      </c>
      <c r="S367" s="35">
        <f t="shared" si="57"/>
        <v>4587</v>
      </c>
      <c r="T367" s="35">
        <f t="shared" si="53"/>
        <v>28202</v>
      </c>
      <c r="U367" s="28"/>
      <c r="V367" s="28"/>
    </row>
    <row r="368" spans="1:22" s="6" customFormat="1" ht="18.75" customHeight="1" x14ac:dyDescent="0.3">
      <c r="A368" s="28">
        <v>357</v>
      </c>
      <c r="B368" s="37" t="s">
        <v>558</v>
      </c>
      <c r="C368" s="33" t="s">
        <v>559</v>
      </c>
      <c r="D368" s="33" t="s">
        <v>1134</v>
      </c>
      <c r="E368" s="33" t="s">
        <v>394</v>
      </c>
      <c r="F368" s="34" t="s">
        <v>814</v>
      </c>
      <c r="G368" s="37" t="s">
        <v>631</v>
      </c>
      <c r="H368" s="35">
        <v>30000</v>
      </c>
      <c r="I368" s="35">
        <v>0</v>
      </c>
      <c r="J368" s="35">
        <v>25</v>
      </c>
      <c r="K368" s="35">
        <f t="shared" si="48"/>
        <v>861</v>
      </c>
      <c r="L368" s="35">
        <f t="shared" si="49"/>
        <v>2130</v>
      </c>
      <c r="M368" s="36">
        <f t="shared" si="56"/>
        <v>330.00000000000006</v>
      </c>
      <c r="N368" s="35">
        <f t="shared" si="54"/>
        <v>912</v>
      </c>
      <c r="O368" s="35">
        <f t="shared" si="55"/>
        <v>2127</v>
      </c>
      <c r="P368" s="35">
        <v>0</v>
      </c>
      <c r="Q368" s="35">
        <f t="shared" si="50"/>
        <v>6360</v>
      </c>
      <c r="R368" s="35">
        <f t="shared" si="51"/>
        <v>1798</v>
      </c>
      <c r="S368" s="35">
        <f t="shared" si="57"/>
        <v>4587</v>
      </c>
      <c r="T368" s="35">
        <f t="shared" si="53"/>
        <v>28202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887</v>
      </c>
      <c r="C369" s="33" t="s">
        <v>888</v>
      </c>
      <c r="D369" s="33" t="s">
        <v>682</v>
      </c>
      <c r="E369" s="33" t="s">
        <v>632</v>
      </c>
      <c r="F369" s="34" t="s">
        <v>815</v>
      </c>
      <c r="G369" s="37" t="s">
        <v>631</v>
      </c>
      <c r="H369" s="35">
        <v>30000</v>
      </c>
      <c r="I369" s="35">
        <v>0</v>
      </c>
      <c r="J369" s="35">
        <v>25</v>
      </c>
      <c r="K369" s="35">
        <f t="shared" si="48"/>
        <v>861</v>
      </c>
      <c r="L369" s="35">
        <f t="shared" si="49"/>
        <v>2130</v>
      </c>
      <c r="M369" s="36">
        <f t="shared" si="56"/>
        <v>330.00000000000006</v>
      </c>
      <c r="N369" s="35">
        <f t="shared" si="54"/>
        <v>912</v>
      </c>
      <c r="O369" s="35">
        <f t="shared" si="55"/>
        <v>2127</v>
      </c>
      <c r="P369" s="35">
        <v>0</v>
      </c>
      <c r="Q369" s="35">
        <f t="shared" si="50"/>
        <v>6360</v>
      </c>
      <c r="R369" s="35">
        <f t="shared" si="51"/>
        <v>1798</v>
      </c>
      <c r="S369" s="35">
        <f t="shared" si="57"/>
        <v>4587</v>
      </c>
      <c r="T369" s="35">
        <f t="shared" si="53"/>
        <v>28202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332</v>
      </c>
      <c r="C370" s="33" t="s">
        <v>333</v>
      </c>
      <c r="D370" s="33" t="s">
        <v>38</v>
      </c>
      <c r="E370" s="33" t="s">
        <v>394</v>
      </c>
      <c r="F370" s="34" t="s">
        <v>814</v>
      </c>
      <c r="G370" s="37" t="s">
        <v>631</v>
      </c>
      <c r="H370" s="35">
        <v>30000</v>
      </c>
      <c r="I370" s="35">
        <v>0</v>
      </c>
      <c r="J370" s="35">
        <v>25</v>
      </c>
      <c r="K370" s="35">
        <f t="shared" si="48"/>
        <v>861</v>
      </c>
      <c r="L370" s="35">
        <f t="shared" si="49"/>
        <v>2130</v>
      </c>
      <c r="M370" s="36">
        <f t="shared" si="56"/>
        <v>330.00000000000006</v>
      </c>
      <c r="N370" s="35">
        <f t="shared" si="54"/>
        <v>912</v>
      </c>
      <c r="O370" s="35">
        <f t="shared" si="55"/>
        <v>2127</v>
      </c>
      <c r="P370" s="35"/>
      <c r="Q370" s="35">
        <f t="shared" si="50"/>
        <v>6360</v>
      </c>
      <c r="R370" s="35">
        <f t="shared" si="51"/>
        <v>1798</v>
      </c>
      <c r="S370" s="35">
        <f t="shared" si="57"/>
        <v>4587</v>
      </c>
      <c r="T370" s="35">
        <f t="shared" si="53"/>
        <v>28202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317</v>
      </c>
      <c r="C371" s="33" t="s">
        <v>318</v>
      </c>
      <c r="D371" s="33" t="s">
        <v>136</v>
      </c>
      <c r="E371" s="33" t="s">
        <v>43</v>
      </c>
      <c r="F371" s="34" t="s">
        <v>814</v>
      </c>
      <c r="G371" s="37" t="s">
        <v>631</v>
      </c>
      <c r="H371" s="35">
        <v>29095</v>
      </c>
      <c r="I371" s="35">
        <v>0</v>
      </c>
      <c r="J371" s="35">
        <v>25</v>
      </c>
      <c r="K371" s="35">
        <f t="shared" si="48"/>
        <v>835.02649999999994</v>
      </c>
      <c r="L371" s="35">
        <f t="shared" si="49"/>
        <v>2065.7449999999999</v>
      </c>
      <c r="M371" s="36">
        <f t="shared" si="56"/>
        <v>320.04500000000002</v>
      </c>
      <c r="N371" s="35">
        <f t="shared" si="54"/>
        <v>884.48799999999994</v>
      </c>
      <c r="O371" s="35">
        <f t="shared" si="55"/>
        <v>2062.8355000000001</v>
      </c>
      <c r="P371" s="35">
        <v>0</v>
      </c>
      <c r="Q371" s="35">
        <f t="shared" si="50"/>
        <v>6168.14</v>
      </c>
      <c r="R371" s="35">
        <f t="shared" si="51"/>
        <v>1744.5144999999998</v>
      </c>
      <c r="S371" s="35">
        <f t="shared" si="57"/>
        <v>4448.6255000000001</v>
      </c>
      <c r="T371" s="35">
        <f t="shared" si="53"/>
        <v>27350.485499999999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560</v>
      </c>
      <c r="C372" s="33" t="s">
        <v>561</v>
      </c>
      <c r="D372" s="33" t="s">
        <v>27</v>
      </c>
      <c r="E372" s="33" t="s">
        <v>998</v>
      </c>
      <c r="F372" s="34" t="s">
        <v>814</v>
      </c>
      <c r="G372" s="37" t="s">
        <v>631</v>
      </c>
      <c r="H372" s="35">
        <v>28750</v>
      </c>
      <c r="I372" s="35">
        <v>0</v>
      </c>
      <c r="J372" s="35">
        <v>25</v>
      </c>
      <c r="K372" s="35">
        <f t="shared" si="48"/>
        <v>825.125</v>
      </c>
      <c r="L372" s="35">
        <f t="shared" si="49"/>
        <v>2041.2499999999998</v>
      </c>
      <c r="M372" s="36">
        <f t="shared" si="56"/>
        <v>316.25000000000006</v>
      </c>
      <c r="N372" s="35">
        <f t="shared" si="54"/>
        <v>874</v>
      </c>
      <c r="O372" s="35">
        <f t="shared" si="55"/>
        <v>2038.3750000000002</v>
      </c>
      <c r="P372" s="35">
        <v>0</v>
      </c>
      <c r="Q372" s="35">
        <f t="shared" si="50"/>
        <v>6095</v>
      </c>
      <c r="R372" s="35">
        <f t="shared" si="51"/>
        <v>1724.125</v>
      </c>
      <c r="S372" s="35">
        <f t="shared" si="57"/>
        <v>4395.875</v>
      </c>
      <c r="T372" s="35">
        <f t="shared" si="53"/>
        <v>27025.875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870</v>
      </c>
      <c r="C373" s="33" t="s">
        <v>871</v>
      </c>
      <c r="D373" s="33" t="s">
        <v>682</v>
      </c>
      <c r="E373" s="33" t="s">
        <v>238</v>
      </c>
      <c r="F373" s="34" t="s">
        <v>814</v>
      </c>
      <c r="G373" s="37" t="s">
        <v>631</v>
      </c>
      <c r="H373" s="35">
        <v>28000</v>
      </c>
      <c r="I373" s="35">
        <v>0</v>
      </c>
      <c r="J373" s="35">
        <v>25</v>
      </c>
      <c r="K373" s="35">
        <f t="shared" si="48"/>
        <v>803.6</v>
      </c>
      <c r="L373" s="35">
        <f t="shared" si="49"/>
        <v>1987.9999999999998</v>
      </c>
      <c r="M373" s="36">
        <f t="shared" si="56"/>
        <v>308.00000000000006</v>
      </c>
      <c r="N373" s="35">
        <f t="shared" si="54"/>
        <v>851.2</v>
      </c>
      <c r="O373" s="35">
        <f t="shared" si="55"/>
        <v>1985.2</v>
      </c>
      <c r="P373" s="35"/>
      <c r="Q373" s="35">
        <f t="shared" si="50"/>
        <v>5936</v>
      </c>
      <c r="R373" s="35">
        <f t="shared" si="51"/>
        <v>1679.8000000000002</v>
      </c>
      <c r="S373" s="35">
        <f t="shared" si="57"/>
        <v>4281.2</v>
      </c>
      <c r="T373" s="35">
        <f t="shared" si="53"/>
        <v>26320.2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872</v>
      </c>
      <c r="C374" s="33" t="s">
        <v>873</v>
      </c>
      <c r="D374" s="33" t="s">
        <v>682</v>
      </c>
      <c r="E374" s="33" t="s">
        <v>238</v>
      </c>
      <c r="F374" s="34" t="s">
        <v>814</v>
      </c>
      <c r="G374" s="37" t="s">
        <v>631</v>
      </c>
      <c r="H374" s="35">
        <v>28000</v>
      </c>
      <c r="I374" s="35">
        <v>0</v>
      </c>
      <c r="J374" s="35">
        <v>25</v>
      </c>
      <c r="K374" s="35">
        <f t="shared" si="48"/>
        <v>803.6</v>
      </c>
      <c r="L374" s="35">
        <f t="shared" si="49"/>
        <v>1987.9999999999998</v>
      </c>
      <c r="M374" s="36">
        <f t="shared" si="56"/>
        <v>308.00000000000006</v>
      </c>
      <c r="N374" s="35">
        <f t="shared" si="54"/>
        <v>851.2</v>
      </c>
      <c r="O374" s="35">
        <f t="shared" si="55"/>
        <v>1985.2</v>
      </c>
      <c r="P374" s="35">
        <v>0</v>
      </c>
      <c r="Q374" s="35">
        <f t="shared" si="50"/>
        <v>5936</v>
      </c>
      <c r="R374" s="35">
        <f t="shared" si="51"/>
        <v>1679.8000000000002</v>
      </c>
      <c r="S374" s="35">
        <f t="shared" si="57"/>
        <v>4281.2</v>
      </c>
      <c r="T374" s="35">
        <f t="shared" si="53"/>
        <v>26320.2</v>
      </c>
      <c r="U374" s="28"/>
      <c r="V374" s="28"/>
    </row>
    <row r="375" spans="1:23" s="6" customFormat="1" ht="18.75" customHeight="1" x14ac:dyDescent="0.3">
      <c r="A375" s="28">
        <v>364</v>
      </c>
      <c r="B375" s="33" t="s">
        <v>1193</v>
      </c>
      <c r="C375" s="33" t="s">
        <v>1194</v>
      </c>
      <c r="D375" s="33" t="s">
        <v>390</v>
      </c>
      <c r="E375" s="33" t="s">
        <v>353</v>
      </c>
      <c r="F375" s="34" t="s">
        <v>814</v>
      </c>
      <c r="G375" s="37" t="s">
        <v>631</v>
      </c>
      <c r="H375" s="35">
        <v>28000</v>
      </c>
      <c r="I375" s="35">
        <v>0</v>
      </c>
      <c r="J375" s="35">
        <v>25</v>
      </c>
      <c r="K375" s="35">
        <f t="shared" si="48"/>
        <v>803.6</v>
      </c>
      <c r="L375" s="35">
        <f t="shared" si="49"/>
        <v>1987.9999999999998</v>
      </c>
      <c r="M375" s="36">
        <f t="shared" si="56"/>
        <v>308.00000000000006</v>
      </c>
      <c r="N375" s="35">
        <f t="shared" si="54"/>
        <v>851.2</v>
      </c>
      <c r="O375" s="35">
        <f t="shared" si="55"/>
        <v>1985.2</v>
      </c>
      <c r="P375" s="35">
        <v>0</v>
      </c>
      <c r="Q375" s="35">
        <f t="shared" si="50"/>
        <v>5936</v>
      </c>
      <c r="R375" s="35">
        <f t="shared" si="51"/>
        <v>1679.8000000000002</v>
      </c>
      <c r="S375" s="35">
        <v>4281.2</v>
      </c>
      <c r="T375" s="35">
        <f t="shared" si="53"/>
        <v>26320.2</v>
      </c>
      <c r="U375" s="28"/>
      <c r="V375" s="28"/>
    </row>
    <row r="376" spans="1:23" s="6" customFormat="1" ht="18.75" customHeight="1" x14ac:dyDescent="0.3">
      <c r="A376" s="28">
        <v>365</v>
      </c>
      <c r="B376" s="33" t="s">
        <v>1191</v>
      </c>
      <c r="C376" s="33" t="s">
        <v>1192</v>
      </c>
      <c r="D376" s="33" t="s">
        <v>390</v>
      </c>
      <c r="E376" s="33" t="s">
        <v>353</v>
      </c>
      <c r="F376" s="34" t="s">
        <v>814</v>
      </c>
      <c r="G376" s="37" t="s">
        <v>631</v>
      </c>
      <c r="H376" s="35">
        <v>28000</v>
      </c>
      <c r="I376" s="35">
        <v>0</v>
      </c>
      <c r="J376" s="35">
        <v>25</v>
      </c>
      <c r="K376" s="35">
        <f t="shared" si="48"/>
        <v>803.6</v>
      </c>
      <c r="L376" s="35">
        <f t="shared" si="49"/>
        <v>1987.9999999999998</v>
      </c>
      <c r="M376" s="36">
        <f t="shared" si="56"/>
        <v>308.00000000000006</v>
      </c>
      <c r="N376" s="35">
        <f t="shared" si="54"/>
        <v>851.2</v>
      </c>
      <c r="O376" s="35">
        <f t="shared" si="55"/>
        <v>1985.2</v>
      </c>
      <c r="P376" s="35">
        <v>0</v>
      </c>
      <c r="Q376" s="35">
        <f t="shared" si="50"/>
        <v>5936</v>
      </c>
      <c r="R376" s="35">
        <f t="shared" si="51"/>
        <v>1679.8000000000002</v>
      </c>
      <c r="S376" s="35">
        <v>4281.2</v>
      </c>
      <c r="T376" s="35">
        <f t="shared" si="53"/>
        <v>26320.2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637</v>
      </c>
      <c r="C377" s="33" t="s">
        <v>636</v>
      </c>
      <c r="D377" s="33" t="s">
        <v>98</v>
      </c>
      <c r="E377" s="33" t="s">
        <v>238</v>
      </c>
      <c r="F377" s="34" t="s">
        <v>814</v>
      </c>
      <c r="G377" s="37" t="s">
        <v>631</v>
      </c>
      <c r="H377" s="35">
        <v>28000</v>
      </c>
      <c r="I377" s="35">
        <v>0</v>
      </c>
      <c r="J377" s="35">
        <v>25</v>
      </c>
      <c r="K377" s="35">
        <f t="shared" si="48"/>
        <v>803.6</v>
      </c>
      <c r="L377" s="35">
        <f t="shared" si="49"/>
        <v>1987.9999999999998</v>
      </c>
      <c r="M377" s="36">
        <f t="shared" si="56"/>
        <v>308.00000000000006</v>
      </c>
      <c r="N377" s="35">
        <f t="shared" si="54"/>
        <v>851.2</v>
      </c>
      <c r="O377" s="35">
        <f t="shared" si="55"/>
        <v>1985.2</v>
      </c>
      <c r="P377" s="35">
        <v>0</v>
      </c>
      <c r="Q377" s="35">
        <f t="shared" si="50"/>
        <v>5936</v>
      </c>
      <c r="R377" s="35">
        <f t="shared" si="51"/>
        <v>1679.8000000000002</v>
      </c>
      <c r="S377" s="35">
        <f t="shared" ref="S377:S408" si="58">+L377+M377+O377</f>
        <v>4281.2</v>
      </c>
      <c r="T377" s="35">
        <f t="shared" si="53"/>
        <v>26320.2</v>
      </c>
      <c r="U377" s="28"/>
      <c r="V377" s="28"/>
    </row>
    <row r="378" spans="1:23" s="6" customFormat="1" ht="18.75" customHeight="1" x14ac:dyDescent="0.3">
      <c r="A378" s="28">
        <v>367</v>
      </c>
      <c r="B378" s="33" t="s">
        <v>388</v>
      </c>
      <c r="C378" s="33" t="s">
        <v>389</v>
      </c>
      <c r="D378" s="33" t="s">
        <v>390</v>
      </c>
      <c r="E378" s="33" t="s">
        <v>390</v>
      </c>
      <c r="F378" s="34" t="s">
        <v>814</v>
      </c>
      <c r="G378" s="37" t="s">
        <v>631</v>
      </c>
      <c r="H378" s="35">
        <v>28000</v>
      </c>
      <c r="I378" s="35">
        <v>0</v>
      </c>
      <c r="J378" s="35">
        <v>25</v>
      </c>
      <c r="K378" s="35">
        <f t="shared" si="48"/>
        <v>803.6</v>
      </c>
      <c r="L378" s="35">
        <f t="shared" si="49"/>
        <v>1987.9999999999998</v>
      </c>
      <c r="M378" s="36">
        <f t="shared" si="56"/>
        <v>308.00000000000006</v>
      </c>
      <c r="N378" s="35">
        <f t="shared" si="54"/>
        <v>851.2</v>
      </c>
      <c r="O378" s="35">
        <f t="shared" si="55"/>
        <v>1985.2</v>
      </c>
      <c r="P378" s="35">
        <v>0</v>
      </c>
      <c r="Q378" s="35">
        <f t="shared" si="50"/>
        <v>5936</v>
      </c>
      <c r="R378" s="35">
        <f t="shared" si="51"/>
        <v>1679.8000000000002</v>
      </c>
      <c r="S378" s="35">
        <f t="shared" si="58"/>
        <v>4281.2</v>
      </c>
      <c r="T378" s="35">
        <f t="shared" si="53"/>
        <v>26320.2</v>
      </c>
      <c r="U378" s="28"/>
      <c r="V378" s="28"/>
    </row>
    <row r="379" spans="1:23" s="6" customFormat="1" ht="18.75" customHeight="1" x14ac:dyDescent="0.3">
      <c r="A379" s="28">
        <v>368</v>
      </c>
      <c r="B379" s="33" t="s">
        <v>1107</v>
      </c>
      <c r="C379" s="33" t="s">
        <v>1109</v>
      </c>
      <c r="D379" s="33" t="s">
        <v>682</v>
      </c>
      <c r="E379" s="33" t="s">
        <v>221</v>
      </c>
      <c r="F379" s="34" t="s">
        <v>814</v>
      </c>
      <c r="G379" s="37" t="s">
        <v>631</v>
      </c>
      <c r="H379" s="35">
        <v>27500</v>
      </c>
      <c r="I379" s="35">
        <v>0</v>
      </c>
      <c r="J379" s="35">
        <v>25</v>
      </c>
      <c r="K379" s="35">
        <f t="shared" si="48"/>
        <v>789.25</v>
      </c>
      <c r="L379" s="35">
        <f t="shared" si="49"/>
        <v>1952.4999999999998</v>
      </c>
      <c r="M379" s="36">
        <f t="shared" si="56"/>
        <v>302.50000000000006</v>
      </c>
      <c r="N379" s="35">
        <f t="shared" si="54"/>
        <v>836</v>
      </c>
      <c r="O379" s="35">
        <f t="shared" si="55"/>
        <v>1949.7500000000002</v>
      </c>
      <c r="P379" s="35"/>
      <c r="Q379" s="35">
        <f t="shared" si="50"/>
        <v>5830</v>
      </c>
      <c r="R379" s="35">
        <f t="shared" si="51"/>
        <v>1650.25</v>
      </c>
      <c r="S379" s="35">
        <f t="shared" si="58"/>
        <v>4204.75</v>
      </c>
      <c r="T379" s="35">
        <f t="shared" si="53"/>
        <v>25849.75</v>
      </c>
      <c r="U379" s="28"/>
      <c r="V379" s="28"/>
    </row>
    <row r="380" spans="1:23" s="6" customFormat="1" ht="18.75" customHeight="1" x14ac:dyDescent="0.3">
      <c r="A380" s="28">
        <v>369</v>
      </c>
      <c r="B380" s="33" t="s">
        <v>957</v>
      </c>
      <c r="C380" s="33" t="s">
        <v>958</v>
      </c>
      <c r="D380" s="33" t="s">
        <v>682</v>
      </c>
      <c r="E380" s="33" t="s">
        <v>221</v>
      </c>
      <c r="F380" s="34" t="s">
        <v>814</v>
      </c>
      <c r="G380" s="37" t="s">
        <v>631</v>
      </c>
      <c r="H380" s="35">
        <v>27500</v>
      </c>
      <c r="I380" s="35">
        <v>0</v>
      </c>
      <c r="J380" s="35">
        <v>25</v>
      </c>
      <c r="K380" s="35">
        <f t="shared" si="48"/>
        <v>789.25</v>
      </c>
      <c r="L380" s="35">
        <f t="shared" si="49"/>
        <v>1952.4999999999998</v>
      </c>
      <c r="M380" s="36">
        <f t="shared" si="56"/>
        <v>302.50000000000006</v>
      </c>
      <c r="N380" s="35">
        <f t="shared" si="54"/>
        <v>836</v>
      </c>
      <c r="O380" s="35">
        <f t="shared" si="55"/>
        <v>1949.7500000000002</v>
      </c>
      <c r="P380" s="35">
        <v>0</v>
      </c>
      <c r="Q380" s="35">
        <f t="shared" si="50"/>
        <v>5830</v>
      </c>
      <c r="R380" s="35">
        <f t="shared" si="51"/>
        <v>1650.25</v>
      </c>
      <c r="S380" s="35">
        <f t="shared" si="58"/>
        <v>4204.75</v>
      </c>
      <c r="T380" s="35">
        <f t="shared" si="53"/>
        <v>25849.75</v>
      </c>
      <c r="U380" s="28"/>
      <c r="V380" s="28"/>
    </row>
    <row r="381" spans="1:23" s="6" customFormat="1" ht="18.75" customHeight="1" x14ac:dyDescent="0.3">
      <c r="A381" s="28">
        <v>370</v>
      </c>
      <c r="B381" s="33" t="s">
        <v>515</v>
      </c>
      <c r="C381" s="33" t="s">
        <v>516</v>
      </c>
      <c r="D381" s="33" t="s">
        <v>27</v>
      </c>
      <c r="E381" s="33" t="s">
        <v>39</v>
      </c>
      <c r="F381" s="34" t="s">
        <v>815</v>
      </c>
      <c r="G381" s="37" t="s">
        <v>631</v>
      </c>
      <c r="H381" s="35">
        <v>27500</v>
      </c>
      <c r="I381" s="35">
        <v>0</v>
      </c>
      <c r="J381" s="35">
        <v>25</v>
      </c>
      <c r="K381" s="35">
        <f t="shared" si="48"/>
        <v>789.25</v>
      </c>
      <c r="L381" s="35">
        <f t="shared" si="49"/>
        <v>1952.4999999999998</v>
      </c>
      <c r="M381" s="36">
        <f t="shared" si="56"/>
        <v>302.50000000000006</v>
      </c>
      <c r="N381" s="35">
        <f t="shared" si="54"/>
        <v>836</v>
      </c>
      <c r="O381" s="35">
        <f t="shared" si="55"/>
        <v>1949.7500000000002</v>
      </c>
      <c r="P381" s="35">
        <v>0</v>
      </c>
      <c r="Q381" s="35">
        <f t="shared" si="50"/>
        <v>5830</v>
      </c>
      <c r="R381" s="35">
        <f t="shared" si="51"/>
        <v>1650.25</v>
      </c>
      <c r="S381" s="35">
        <f t="shared" si="58"/>
        <v>4204.75</v>
      </c>
      <c r="T381" s="35">
        <f t="shared" si="53"/>
        <v>25849.75</v>
      </c>
      <c r="U381" s="28"/>
      <c r="V381" s="28"/>
    </row>
    <row r="382" spans="1:23" s="6" customFormat="1" ht="18.75" customHeight="1" x14ac:dyDescent="0.3">
      <c r="A382" s="28">
        <v>371</v>
      </c>
      <c r="B382" s="33" t="s">
        <v>899</v>
      </c>
      <c r="C382" s="33" t="s">
        <v>900</v>
      </c>
      <c r="D382" s="33" t="s">
        <v>682</v>
      </c>
      <c r="E382" s="33" t="s">
        <v>221</v>
      </c>
      <c r="F382" s="34" t="s">
        <v>814</v>
      </c>
      <c r="G382" s="37" t="s">
        <v>631</v>
      </c>
      <c r="H382" s="35">
        <v>27500</v>
      </c>
      <c r="I382" s="35">
        <v>0</v>
      </c>
      <c r="J382" s="35">
        <v>25</v>
      </c>
      <c r="K382" s="35">
        <f t="shared" si="48"/>
        <v>789.25</v>
      </c>
      <c r="L382" s="35">
        <f t="shared" si="49"/>
        <v>1952.4999999999998</v>
      </c>
      <c r="M382" s="36">
        <f t="shared" si="56"/>
        <v>302.50000000000006</v>
      </c>
      <c r="N382" s="35">
        <f t="shared" si="54"/>
        <v>836</v>
      </c>
      <c r="O382" s="35">
        <f t="shared" si="55"/>
        <v>1949.7500000000002</v>
      </c>
      <c r="P382" s="35">
        <v>0</v>
      </c>
      <c r="Q382" s="35">
        <f t="shared" si="50"/>
        <v>5830</v>
      </c>
      <c r="R382" s="35">
        <f t="shared" si="51"/>
        <v>1650.25</v>
      </c>
      <c r="S382" s="35">
        <f t="shared" si="58"/>
        <v>4204.75</v>
      </c>
      <c r="T382" s="35">
        <f t="shared" si="53"/>
        <v>25849.75</v>
      </c>
      <c r="U382" s="28"/>
      <c r="V382" s="28"/>
    </row>
    <row r="383" spans="1:23" s="6" customFormat="1" ht="18.75" customHeight="1" x14ac:dyDescent="0.3">
      <c r="A383" s="28">
        <v>372</v>
      </c>
      <c r="B383" s="33" t="s">
        <v>319</v>
      </c>
      <c r="C383" s="33" t="s">
        <v>320</v>
      </c>
      <c r="D383" s="33" t="s">
        <v>98</v>
      </c>
      <c r="E383" s="33" t="s">
        <v>221</v>
      </c>
      <c r="F383" s="34" t="s">
        <v>814</v>
      </c>
      <c r="G383" s="37" t="s">
        <v>631</v>
      </c>
      <c r="H383" s="35">
        <v>27500</v>
      </c>
      <c r="I383" s="35">
        <v>0</v>
      </c>
      <c r="J383" s="35">
        <v>25</v>
      </c>
      <c r="K383" s="35">
        <f t="shared" si="48"/>
        <v>789.25</v>
      </c>
      <c r="L383" s="35">
        <f t="shared" si="49"/>
        <v>1952.4999999999998</v>
      </c>
      <c r="M383" s="36">
        <f t="shared" si="56"/>
        <v>302.50000000000006</v>
      </c>
      <c r="N383" s="35">
        <f t="shared" si="54"/>
        <v>836</v>
      </c>
      <c r="O383" s="35">
        <f t="shared" si="55"/>
        <v>1949.7500000000002</v>
      </c>
      <c r="P383" s="35">
        <v>0</v>
      </c>
      <c r="Q383" s="35">
        <f t="shared" si="50"/>
        <v>5830</v>
      </c>
      <c r="R383" s="35">
        <f t="shared" si="51"/>
        <v>1650.25</v>
      </c>
      <c r="S383" s="35">
        <f t="shared" si="58"/>
        <v>4204.75</v>
      </c>
      <c r="T383" s="35">
        <f t="shared" si="53"/>
        <v>25849.75</v>
      </c>
      <c r="U383" s="28"/>
      <c r="V383" s="28"/>
    </row>
    <row r="384" spans="1:23" s="6" customFormat="1" ht="17.25" customHeight="1" x14ac:dyDescent="0.3">
      <c r="A384" s="28">
        <v>373</v>
      </c>
      <c r="B384" s="33" t="s">
        <v>354</v>
      </c>
      <c r="C384" s="33" t="s">
        <v>355</v>
      </c>
      <c r="D384" s="33" t="s">
        <v>98</v>
      </c>
      <c r="E384" s="33" t="s">
        <v>221</v>
      </c>
      <c r="F384" s="34" t="s">
        <v>814</v>
      </c>
      <c r="G384" s="37" t="s">
        <v>631</v>
      </c>
      <c r="H384" s="35">
        <v>27500</v>
      </c>
      <c r="I384" s="35">
        <v>0</v>
      </c>
      <c r="J384" s="35">
        <v>25</v>
      </c>
      <c r="K384" s="35">
        <f t="shared" si="48"/>
        <v>789.25</v>
      </c>
      <c r="L384" s="35">
        <f t="shared" si="49"/>
        <v>1952.4999999999998</v>
      </c>
      <c r="M384" s="36">
        <f t="shared" ref="M384:M415" si="59">H384*1.1%</f>
        <v>302.50000000000006</v>
      </c>
      <c r="N384" s="35">
        <f t="shared" si="54"/>
        <v>836</v>
      </c>
      <c r="O384" s="35">
        <f t="shared" si="55"/>
        <v>1949.7500000000002</v>
      </c>
      <c r="P384" s="35">
        <v>0</v>
      </c>
      <c r="Q384" s="35">
        <f t="shared" si="50"/>
        <v>5830</v>
      </c>
      <c r="R384" s="35">
        <f t="shared" si="51"/>
        <v>1650.25</v>
      </c>
      <c r="S384" s="35">
        <f t="shared" si="58"/>
        <v>4204.75</v>
      </c>
      <c r="T384" s="35">
        <f t="shared" si="53"/>
        <v>25849.75</v>
      </c>
      <c r="U384" s="106"/>
      <c r="V384" s="106"/>
      <c r="W384" s="107"/>
    </row>
    <row r="385" spans="1:23" s="6" customFormat="1" ht="23.25" customHeight="1" x14ac:dyDescent="0.3">
      <c r="A385" s="28">
        <v>374</v>
      </c>
      <c r="B385" s="33" t="s">
        <v>362</v>
      </c>
      <c r="C385" s="33" t="s">
        <v>363</v>
      </c>
      <c r="D385" s="33" t="s">
        <v>44</v>
      </c>
      <c r="E385" s="33" t="s">
        <v>221</v>
      </c>
      <c r="F385" s="34" t="s">
        <v>814</v>
      </c>
      <c r="G385" s="37" t="s">
        <v>631</v>
      </c>
      <c r="H385" s="35">
        <v>27500</v>
      </c>
      <c r="I385" s="35">
        <v>0</v>
      </c>
      <c r="J385" s="35">
        <v>25</v>
      </c>
      <c r="K385" s="35">
        <f t="shared" si="48"/>
        <v>789.25</v>
      </c>
      <c r="L385" s="35">
        <f t="shared" si="49"/>
        <v>1952.4999999999998</v>
      </c>
      <c r="M385" s="36">
        <f t="shared" si="59"/>
        <v>302.50000000000006</v>
      </c>
      <c r="N385" s="35">
        <f t="shared" si="54"/>
        <v>836</v>
      </c>
      <c r="O385" s="35">
        <f t="shared" si="55"/>
        <v>1949.7500000000002</v>
      </c>
      <c r="P385" s="35">
        <v>0</v>
      </c>
      <c r="Q385" s="35">
        <f t="shared" si="50"/>
        <v>5830</v>
      </c>
      <c r="R385" s="35">
        <f t="shared" si="51"/>
        <v>1650.25</v>
      </c>
      <c r="S385" s="35">
        <f t="shared" si="58"/>
        <v>4204.75</v>
      </c>
      <c r="T385" s="35">
        <f t="shared" si="53"/>
        <v>25849.75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503</v>
      </c>
      <c r="C386" s="33" t="s">
        <v>638</v>
      </c>
      <c r="D386" s="33" t="s">
        <v>98</v>
      </c>
      <c r="E386" s="33" t="s">
        <v>221</v>
      </c>
      <c r="F386" s="34" t="s">
        <v>814</v>
      </c>
      <c r="G386" s="37" t="s">
        <v>631</v>
      </c>
      <c r="H386" s="35">
        <v>27500</v>
      </c>
      <c r="I386" s="35">
        <v>0</v>
      </c>
      <c r="J386" s="35">
        <v>25</v>
      </c>
      <c r="K386" s="35">
        <f t="shared" si="48"/>
        <v>789.25</v>
      </c>
      <c r="L386" s="35">
        <f t="shared" si="49"/>
        <v>1952.4999999999998</v>
      </c>
      <c r="M386" s="36">
        <f t="shared" si="59"/>
        <v>302.50000000000006</v>
      </c>
      <c r="N386" s="35">
        <f t="shared" si="54"/>
        <v>836</v>
      </c>
      <c r="O386" s="35">
        <f t="shared" si="55"/>
        <v>1949.7500000000002</v>
      </c>
      <c r="P386" s="35">
        <v>3154.9</v>
      </c>
      <c r="Q386" s="35">
        <f t="shared" si="50"/>
        <v>8984.9</v>
      </c>
      <c r="R386" s="35">
        <f t="shared" si="51"/>
        <v>4805.1499999999996</v>
      </c>
      <c r="S386" s="35">
        <f t="shared" si="58"/>
        <v>4204.75</v>
      </c>
      <c r="T386" s="35">
        <f t="shared" si="53"/>
        <v>22694.85</v>
      </c>
      <c r="U386" s="28"/>
      <c r="V386" s="28"/>
    </row>
    <row r="387" spans="1:23" s="107" customFormat="1" ht="19.5" customHeight="1" x14ac:dyDescent="0.3">
      <c r="A387" s="28">
        <v>376</v>
      </c>
      <c r="B387" s="33" t="s">
        <v>510</v>
      </c>
      <c r="C387" s="33" t="s">
        <v>589</v>
      </c>
      <c r="D387" s="33" t="s">
        <v>67</v>
      </c>
      <c r="E387" s="33" t="s">
        <v>221</v>
      </c>
      <c r="F387" s="34" t="s">
        <v>814</v>
      </c>
      <c r="G387" s="37" t="s">
        <v>631</v>
      </c>
      <c r="H387" s="35">
        <v>27500</v>
      </c>
      <c r="I387" s="35">
        <v>0</v>
      </c>
      <c r="J387" s="35">
        <v>25</v>
      </c>
      <c r="K387" s="35">
        <f t="shared" si="48"/>
        <v>789.25</v>
      </c>
      <c r="L387" s="35">
        <f t="shared" si="49"/>
        <v>1952.4999999999998</v>
      </c>
      <c r="M387" s="36">
        <f t="shared" si="59"/>
        <v>302.50000000000006</v>
      </c>
      <c r="N387" s="35">
        <f t="shared" si="54"/>
        <v>836</v>
      </c>
      <c r="O387" s="35">
        <f t="shared" si="55"/>
        <v>1949.7500000000002</v>
      </c>
      <c r="P387" s="35">
        <v>0</v>
      </c>
      <c r="Q387" s="35">
        <f t="shared" si="50"/>
        <v>5830</v>
      </c>
      <c r="R387" s="35">
        <f t="shared" si="51"/>
        <v>1650.25</v>
      </c>
      <c r="S387" s="35">
        <f t="shared" si="58"/>
        <v>4204.75</v>
      </c>
      <c r="T387" s="35">
        <f t="shared" si="53"/>
        <v>25849.75</v>
      </c>
      <c r="U387" s="106"/>
      <c r="V387" s="106"/>
    </row>
    <row r="388" spans="1:23" s="107" customFormat="1" ht="21" customHeight="1" x14ac:dyDescent="0.3">
      <c r="A388" s="28">
        <v>377</v>
      </c>
      <c r="B388" s="97" t="s">
        <v>996</v>
      </c>
      <c r="C388" s="97" t="s">
        <v>997</v>
      </c>
      <c r="D388" s="98" t="s">
        <v>202</v>
      </c>
      <c r="E388" s="97" t="s">
        <v>998</v>
      </c>
      <c r="F388" s="99" t="s">
        <v>814</v>
      </c>
      <c r="G388" s="98" t="s">
        <v>631</v>
      </c>
      <c r="H388" s="100">
        <v>27500</v>
      </c>
      <c r="I388" s="35">
        <v>0</v>
      </c>
      <c r="J388" s="100">
        <v>25</v>
      </c>
      <c r="K388" s="35">
        <f t="shared" si="48"/>
        <v>789.25</v>
      </c>
      <c r="L388" s="35">
        <f t="shared" si="49"/>
        <v>1952.4999999999998</v>
      </c>
      <c r="M388" s="36">
        <f t="shared" si="59"/>
        <v>302.50000000000006</v>
      </c>
      <c r="N388" s="35">
        <f t="shared" si="54"/>
        <v>836</v>
      </c>
      <c r="O388" s="35">
        <f t="shared" si="55"/>
        <v>1949.7500000000002</v>
      </c>
      <c r="P388" s="100"/>
      <c r="Q388" s="35">
        <f t="shared" si="50"/>
        <v>5830</v>
      </c>
      <c r="R388" s="35">
        <f t="shared" si="51"/>
        <v>1650.25</v>
      </c>
      <c r="S388" s="35">
        <f t="shared" si="58"/>
        <v>4204.75</v>
      </c>
      <c r="T388" s="35">
        <f t="shared" si="53"/>
        <v>25849.75</v>
      </c>
      <c r="U388" s="28"/>
      <c r="V388" s="28"/>
      <c r="W388" s="6"/>
    </row>
    <row r="389" spans="1:23" s="6" customFormat="1" ht="18.75" customHeight="1" x14ac:dyDescent="0.3">
      <c r="A389" s="28">
        <v>378</v>
      </c>
      <c r="B389" s="33" t="s">
        <v>1115</v>
      </c>
      <c r="C389" s="33" t="s">
        <v>1114</v>
      </c>
      <c r="D389" s="98" t="s">
        <v>682</v>
      </c>
      <c r="E389" s="97" t="s">
        <v>221</v>
      </c>
      <c r="F389" s="34" t="s">
        <v>814</v>
      </c>
      <c r="G389" s="37" t="s">
        <v>631</v>
      </c>
      <c r="H389" s="35">
        <v>27500</v>
      </c>
      <c r="I389" s="35">
        <v>0</v>
      </c>
      <c r="J389" s="35">
        <v>25</v>
      </c>
      <c r="K389" s="35">
        <f t="shared" si="48"/>
        <v>789.25</v>
      </c>
      <c r="L389" s="35">
        <f t="shared" si="49"/>
        <v>1952.4999999999998</v>
      </c>
      <c r="M389" s="36">
        <f t="shared" si="59"/>
        <v>302.50000000000006</v>
      </c>
      <c r="N389" s="35">
        <f t="shared" si="54"/>
        <v>836</v>
      </c>
      <c r="O389" s="35">
        <f t="shared" si="55"/>
        <v>1949.7500000000002</v>
      </c>
      <c r="P389" s="35"/>
      <c r="Q389" s="35">
        <f t="shared" si="50"/>
        <v>5830</v>
      </c>
      <c r="R389" s="35">
        <f t="shared" si="51"/>
        <v>1650.25</v>
      </c>
      <c r="S389" s="35">
        <f t="shared" si="58"/>
        <v>4204.75</v>
      </c>
      <c r="T389" s="35">
        <f t="shared" si="53"/>
        <v>25849.75</v>
      </c>
      <c r="U389" s="28"/>
      <c r="V389" s="28"/>
    </row>
    <row r="390" spans="1:23" s="107" customFormat="1" ht="21.75" customHeight="1" x14ac:dyDescent="0.3">
      <c r="A390" s="28">
        <v>379</v>
      </c>
      <c r="B390" s="98" t="s">
        <v>1072</v>
      </c>
      <c r="C390" s="97" t="s">
        <v>1073</v>
      </c>
      <c r="D390" s="98" t="s">
        <v>682</v>
      </c>
      <c r="E390" s="97" t="s">
        <v>221</v>
      </c>
      <c r="F390" s="99" t="s">
        <v>814</v>
      </c>
      <c r="G390" s="98" t="s">
        <v>631</v>
      </c>
      <c r="H390" s="126">
        <v>27500</v>
      </c>
      <c r="I390" s="126">
        <v>0</v>
      </c>
      <c r="J390" s="126">
        <v>25</v>
      </c>
      <c r="K390" s="35">
        <f t="shared" si="48"/>
        <v>789.25</v>
      </c>
      <c r="L390" s="35">
        <f t="shared" si="49"/>
        <v>1952.4999999999998</v>
      </c>
      <c r="M390" s="36">
        <f t="shared" si="59"/>
        <v>302.50000000000006</v>
      </c>
      <c r="N390" s="35">
        <f t="shared" si="54"/>
        <v>836</v>
      </c>
      <c r="O390" s="35">
        <f t="shared" si="55"/>
        <v>1949.7500000000002</v>
      </c>
      <c r="P390" s="126">
        <v>0</v>
      </c>
      <c r="Q390" s="35">
        <f t="shared" si="50"/>
        <v>5830</v>
      </c>
      <c r="R390" s="35">
        <f t="shared" si="51"/>
        <v>1650.25</v>
      </c>
      <c r="S390" s="35">
        <f t="shared" si="58"/>
        <v>4204.75</v>
      </c>
      <c r="T390" s="35">
        <f t="shared" si="53"/>
        <v>25849.75</v>
      </c>
      <c r="U390" s="28"/>
      <c r="V390" s="28"/>
      <c r="W390" s="6"/>
    </row>
    <row r="391" spans="1:23" s="6" customFormat="1" ht="18.75" customHeight="1" x14ac:dyDescent="0.3">
      <c r="A391" s="28">
        <v>380</v>
      </c>
      <c r="B391" s="33" t="s">
        <v>1063</v>
      </c>
      <c r="C391" s="33" t="s">
        <v>372</v>
      </c>
      <c r="D391" s="33" t="s">
        <v>98</v>
      </c>
      <c r="E391" s="33" t="s">
        <v>1064</v>
      </c>
      <c r="F391" s="34" t="s">
        <v>814</v>
      </c>
      <c r="G391" s="37" t="s">
        <v>631</v>
      </c>
      <c r="H391" s="35">
        <v>27500</v>
      </c>
      <c r="I391" s="35">
        <v>0</v>
      </c>
      <c r="J391" s="35">
        <v>25</v>
      </c>
      <c r="K391" s="35">
        <f t="shared" si="48"/>
        <v>789.25</v>
      </c>
      <c r="L391" s="35">
        <f t="shared" si="49"/>
        <v>1952.4999999999998</v>
      </c>
      <c r="M391" s="36">
        <f t="shared" si="59"/>
        <v>302.50000000000006</v>
      </c>
      <c r="N391" s="35">
        <f t="shared" si="54"/>
        <v>836</v>
      </c>
      <c r="O391" s="35">
        <f t="shared" si="55"/>
        <v>1949.7500000000002</v>
      </c>
      <c r="P391" s="35"/>
      <c r="Q391" s="35">
        <f t="shared" si="50"/>
        <v>5830</v>
      </c>
      <c r="R391" s="35">
        <f t="shared" si="51"/>
        <v>1650.25</v>
      </c>
      <c r="S391" s="35">
        <f t="shared" si="58"/>
        <v>4204.75</v>
      </c>
      <c r="T391" s="35">
        <f t="shared" si="53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1189</v>
      </c>
      <c r="C392" s="33" t="s">
        <v>1190</v>
      </c>
      <c r="D392" s="33" t="s">
        <v>93</v>
      </c>
      <c r="E392" s="33" t="s">
        <v>262</v>
      </c>
      <c r="F392" s="34" t="s">
        <v>814</v>
      </c>
      <c r="G392" s="37" t="s">
        <v>631</v>
      </c>
      <c r="H392" s="35">
        <v>27500</v>
      </c>
      <c r="I392" s="35">
        <v>0</v>
      </c>
      <c r="J392" s="35">
        <v>25</v>
      </c>
      <c r="K392" s="35">
        <f t="shared" si="48"/>
        <v>789.25</v>
      </c>
      <c r="L392" s="35">
        <f t="shared" si="49"/>
        <v>1952.4999999999998</v>
      </c>
      <c r="M392" s="36">
        <f t="shared" si="59"/>
        <v>302.50000000000006</v>
      </c>
      <c r="N392" s="35">
        <f t="shared" si="54"/>
        <v>836</v>
      </c>
      <c r="O392" s="35">
        <f t="shared" si="55"/>
        <v>1949.7500000000002</v>
      </c>
      <c r="P392" s="35">
        <v>0</v>
      </c>
      <c r="Q392" s="35">
        <f t="shared" si="50"/>
        <v>5830</v>
      </c>
      <c r="R392" s="35">
        <f t="shared" si="51"/>
        <v>1650.25</v>
      </c>
      <c r="S392" s="35">
        <f t="shared" si="58"/>
        <v>4204.75</v>
      </c>
      <c r="T392" s="35">
        <f t="shared" si="53"/>
        <v>25849.75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97</v>
      </c>
      <c r="C393" s="33" t="s">
        <v>590</v>
      </c>
      <c r="D393" s="33" t="s">
        <v>98</v>
      </c>
      <c r="E393" s="33" t="s">
        <v>99</v>
      </c>
      <c r="F393" s="34" t="s">
        <v>815</v>
      </c>
      <c r="G393" s="37" t="s">
        <v>630</v>
      </c>
      <c r="H393" s="35">
        <v>27050.76</v>
      </c>
      <c r="I393" s="35">
        <v>0</v>
      </c>
      <c r="J393" s="35">
        <v>25</v>
      </c>
      <c r="K393" s="35">
        <f t="shared" si="48"/>
        <v>776.35681199999999</v>
      </c>
      <c r="L393" s="35">
        <f t="shared" si="49"/>
        <v>1920.6039599999997</v>
      </c>
      <c r="M393" s="36">
        <f t="shared" si="59"/>
        <v>297.55835999999999</v>
      </c>
      <c r="N393" s="35">
        <f t="shared" si="54"/>
        <v>822.34310399999993</v>
      </c>
      <c r="O393" s="35">
        <f t="shared" si="55"/>
        <v>1917.898884</v>
      </c>
      <c r="P393" s="35">
        <v>0</v>
      </c>
      <c r="Q393" s="35">
        <f t="shared" si="50"/>
        <v>5734.7611199999992</v>
      </c>
      <c r="R393" s="35">
        <f t="shared" si="51"/>
        <v>1623.699916</v>
      </c>
      <c r="S393" s="35">
        <f t="shared" si="58"/>
        <v>4136.0612039999996</v>
      </c>
      <c r="T393" s="35">
        <f t="shared" si="53"/>
        <v>25427.060083999997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618</v>
      </c>
      <c r="C394" s="33" t="s">
        <v>619</v>
      </c>
      <c r="D394" s="33" t="s">
        <v>98</v>
      </c>
      <c r="E394" s="33" t="s">
        <v>221</v>
      </c>
      <c r="F394" s="34" t="s">
        <v>814</v>
      </c>
      <c r="G394" s="37" t="s">
        <v>631</v>
      </c>
      <c r="H394" s="35">
        <v>27000</v>
      </c>
      <c r="I394" s="35">
        <v>0</v>
      </c>
      <c r="J394" s="35">
        <v>25</v>
      </c>
      <c r="K394" s="35">
        <f t="shared" si="48"/>
        <v>774.9</v>
      </c>
      <c r="L394" s="35">
        <f t="shared" si="49"/>
        <v>1916.9999999999998</v>
      </c>
      <c r="M394" s="36">
        <f t="shared" si="59"/>
        <v>297.00000000000006</v>
      </c>
      <c r="N394" s="35">
        <f t="shared" si="54"/>
        <v>820.8</v>
      </c>
      <c r="O394" s="35">
        <f t="shared" si="55"/>
        <v>1914.3000000000002</v>
      </c>
      <c r="P394" s="35">
        <v>0</v>
      </c>
      <c r="Q394" s="35">
        <f t="shared" si="50"/>
        <v>5724</v>
      </c>
      <c r="R394" s="35">
        <f t="shared" si="51"/>
        <v>1620.6999999999998</v>
      </c>
      <c r="S394" s="35">
        <f t="shared" si="58"/>
        <v>4128.3</v>
      </c>
      <c r="T394" s="35">
        <f t="shared" si="53"/>
        <v>25379.3</v>
      </c>
      <c r="U394" s="28"/>
      <c r="V394" s="28"/>
    </row>
    <row r="395" spans="1:23" s="6" customFormat="1" ht="18.75" customHeight="1" x14ac:dyDescent="0.3">
      <c r="A395" s="28">
        <v>384</v>
      </c>
      <c r="B395" s="33" t="s">
        <v>757</v>
      </c>
      <c r="C395" s="33" t="s">
        <v>460</v>
      </c>
      <c r="D395" s="33" t="s">
        <v>44</v>
      </c>
      <c r="E395" s="33" t="s">
        <v>394</v>
      </c>
      <c r="F395" s="34" t="s">
        <v>814</v>
      </c>
      <c r="G395" s="37" t="s">
        <v>631</v>
      </c>
      <c r="H395" s="35">
        <v>26250</v>
      </c>
      <c r="I395" s="35">
        <v>0</v>
      </c>
      <c r="J395" s="35">
        <v>25</v>
      </c>
      <c r="K395" s="35">
        <f t="shared" si="48"/>
        <v>753.375</v>
      </c>
      <c r="L395" s="35">
        <f t="shared" si="49"/>
        <v>1863.7499999999998</v>
      </c>
      <c r="M395" s="36">
        <f t="shared" si="59"/>
        <v>288.75000000000006</v>
      </c>
      <c r="N395" s="35">
        <f t="shared" si="54"/>
        <v>798</v>
      </c>
      <c r="O395" s="35">
        <f t="shared" si="55"/>
        <v>1861.1250000000002</v>
      </c>
      <c r="P395" s="35">
        <v>0</v>
      </c>
      <c r="Q395" s="35">
        <f t="shared" si="50"/>
        <v>5565</v>
      </c>
      <c r="R395" s="35">
        <f t="shared" si="51"/>
        <v>1576.375</v>
      </c>
      <c r="S395" s="35">
        <f t="shared" si="58"/>
        <v>4013.625</v>
      </c>
      <c r="T395" s="35">
        <f t="shared" si="53"/>
        <v>24673.625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356</v>
      </c>
      <c r="C396" s="33" t="s">
        <v>1039</v>
      </c>
      <c r="D396" s="33" t="s">
        <v>812</v>
      </c>
      <c r="E396" s="33" t="s">
        <v>221</v>
      </c>
      <c r="F396" s="34" t="s">
        <v>814</v>
      </c>
      <c r="G396" s="37" t="s">
        <v>631</v>
      </c>
      <c r="H396" s="35">
        <v>26250</v>
      </c>
      <c r="I396" s="35">
        <v>0</v>
      </c>
      <c r="J396" s="35">
        <v>25</v>
      </c>
      <c r="K396" s="35">
        <f t="shared" ref="K396:K441" si="60">+H396*2.87%</f>
        <v>753.375</v>
      </c>
      <c r="L396" s="35">
        <f t="shared" ref="L396:L441" si="61">H396*7.1%</f>
        <v>1863.7499999999998</v>
      </c>
      <c r="M396" s="36">
        <f t="shared" si="59"/>
        <v>288.75000000000006</v>
      </c>
      <c r="N396" s="35">
        <f t="shared" si="54"/>
        <v>798</v>
      </c>
      <c r="O396" s="35">
        <f t="shared" si="55"/>
        <v>1861.1250000000002</v>
      </c>
      <c r="P396" s="35"/>
      <c r="Q396" s="35">
        <f t="shared" ref="Q396:Q459" si="62">SUM(K396:P396)</f>
        <v>5565</v>
      </c>
      <c r="R396" s="35">
        <f t="shared" ref="R396:R441" si="63">+I396+J396+K396+N396+P396</f>
        <v>1576.375</v>
      </c>
      <c r="S396" s="35">
        <f t="shared" si="58"/>
        <v>4013.625</v>
      </c>
      <c r="T396" s="35">
        <f t="shared" ref="T396:T441" si="64">+H396-R396</f>
        <v>24673.625</v>
      </c>
      <c r="U396" s="106"/>
      <c r="V396" s="106"/>
      <c r="W396" s="107"/>
    </row>
    <row r="397" spans="1:23" s="6" customFormat="1" ht="18.75" customHeight="1" x14ac:dyDescent="0.3">
      <c r="A397" s="28">
        <v>386</v>
      </c>
      <c r="B397" s="33" t="s">
        <v>735</v>
      </c>
      <c r="C397" s="33" t="s">
        <v>736</v>
      </c>
      <c r="D397" s="33" t="s">
        <v>44</v>
      </c>
      <c r="E397" s="33" t="s">
        <v>160</v>
      </c>
      <c r="F397" s="34" t="s">
        <v>814</v>
      </c>
      <c r="G397" s="37" t="s">
        <v>631</v>
      </c>
      <c r="H397" s="35">
        <v>25047</v>
      </c>
      <c r="I397" s="35">
        <v>0</v>
      </c>
      <c r="J397" s="35">
        <v>25</v>
      </c>
      <c r="K397" s="35">
        <f t="shared" si="60"/>
        <v>718.84889999999996</v>
      </c>
      <c r="L397" s="35">
        <f t="shared" si="61"/>
        <v>1778.3369999999998</v>
      </c>
      <c r="M397" s="36">
        <f t="shared" si="59"/>
        <v>275.51700000000005</v>
      </c>
      <c r="N397" s="35">
        <f t="shared" si="54"/>
        <v>761.42880000000002</v>
      </c>
      <c r="O397" s="35">
        <f t="shared" si="55"/>
        <v>1775.8323</v>
      </c>
      <c r="P397" s="35">
        <v>1577.45</v>
      </c>
      <c r="Q397" s="35">
        <f t="shared" si="62"/>
        <v>6887.4139999999998</v>
      </c>
      <c r="R397" s="35">
        <f t="shared" si="63"/>
        <v>3082.7277000000004</v>
      </c>
      <c r="S397" s="35">
        <f t="shared" si="58"/>
        <v>3829.6862999999998</v>
      </c>
      <c r="T397" s="35">
        <f t="shared" si="64"/>
        <v>21964.272300000001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1040</v>
      </c>
      <c r="C398" s="33" t="s">
        <v>1041</v>
      </c>
      <c r="D398" s="33" t="s">
        <v>679</v>
      </c>
      <c r="E398" s="33" t="s">
        <v>99</v>
      </c>
      <c r="F398" s="34" t="s">
        <v>815</v>
      </c>
      <c r="G398" s="37" t="s">
        <v>631</v>
      </c>
      <c r="H398" s="118">
        <v>25000</v>
      </c>
      <c r="I398" s="35">
        <v>0</v>
      </c>
      <c r="J398" s="35">
        <v>25</v>
      </c>
      <c r="K398" s="35">
        <f t="shared" si="60"/>
        <v>717.5</v>
      </c>
      <c r="L398" s="35">
        <f t="shared" si="61"/>
        <v>1774.9999999999998</v>
      </c>
      <c r="M398" s="36">
        <f t="shared" si="59"/>
        <v>275</v>
      </c>
      <c r="N398" s="35">
        <f t="shared" si="54"/>
        <v>760</v>
      </c>
      <c r="O398" s="35">
        <f t="shared" si="55"/>
        <v>1772.5000000000002</v>
      </c>
      <c r="P398" s="35"/>
      <c r="Q398" s="35">
        <f t="shared" si="62"/>
        <v>5300</v>
      </c>
      <c r="R398" s="35">
        <f t="shared" si="63"/>
        <v>1502.5</v>
      </c>
      <c r="S398" s="35">
        <f t="shared" si="58"/>
        <v>3822.5</v>
      </c>
      <c r="T398" s="35">
        <f t="shared" si="64"/>
        <v>23497.5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792</v>
      </c>
      <c r="C399" s="33" t="s">
        <v>793</v>
      </c>
      <c r="D399" s="33" t="s">
        <v>38</v>
      </c>
      <c r="E399" s="33" t="s">
        <v>394</v>
      </c>
      <c r="F399" s="34" t="s">
        <v>814</v>
      </c>
      <c r="G399" s="37" t="s">
        <v>631</v>
      </c>
      <c r="H399" s="35">
        <v>25000</v>
      </c>
      <c r="I399" s="35">
        <v>0</v>
      </c>
      <c r="J399" s="35">
        <v>25</v>
      </c>
      <c r="K399" s="35">
        <f t="shared" si="60"/>
        <v>717.5</v>
      </c>
      <c r="L399" s="35">
        <f t="shared" si="61"/>
        <v>1774.9999999999998</v>
      </c>
      <c r="M399" s="36">
        <f t="shared" si="59"/>
        <v>275</v>
      </c>
      <c r="N399" s="35">
        <f t="shared" ref="N399:N441" si="65">H399*3.04%</f>
        <v>760</v>
      </c>
      <c r="O399" s="35">
        <f t="shared" ref="O399:O441" si="66">H399*7.09%</f>
        <v>1772.5000000000002</v>
      </c>
      <c r="P399" s="35">
        <v>0</v>
      </c>
      <c r="Q399" s="35">
        <f t="shared" si="62"/>
        <v>5300</v>
      </c>
      <c r="R399" s="35">
        <f t="shared" si="63"/>
        <v>1502.5</v>
      </c>
      <c r="S399" s="35">
        <f t="shared" si="58"/>
        <v>3822.5</v>
      </c>
      <c r="T399" s="35">
        <f t="shared" si="64"/>
        <v>23497.5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788</v>
      </c>
      <c r="C400" s="33" t="s">
        <v>789</v>
      </c>
      <c r="D400" s="33" t="s">
        <v>38</v>
      </c>
      <c r="E400" s="33" t="s">
        <v>394</v>
      </c>
      <c r="F400" s="34" t="s">
        <v>814</v>
      </c>
      <c r="G400" s="37" t="s">
        <v>631</v>
      </c>
      <c r="H400" s="35">
        <v>25000</v>
      </c>
      <c r="I400" s="35">
        <v>0</v>
      </c>
      <c r="J400" s="35">
        <v>25</v>
      </c>
      <c r="K400" s="35">
        <f t="shared" si="60"/>
        <v>717.5</v>
      </c>
      <c r="L400" s="35">
        <f t="shared" si="61"/>
        <v>1774.9999999999998</v>
      </c>
      <c r="M400" s="36">
        <f t="shared" si="59"/>
        <v>275</v>
      </c>
      <c r="N400" s="35">
        <f t="shared" si="65"/>
        <v>760</v>
      </c>
      <c r="O400" s="35">
        <f t="shared" si="66"/>
        <v>1772.5000000000002</v>
      </c>
      <c r="P400" s="35">
        <v>0</v>
      </c>
      <c r="Q400" s="35">
        <f t="shared" si="62"/>
        <v>5300</v>
      </c>
      <c r="R400" s="35">
        <f t="shared" si="63"/>
        <v>1502.5</v>
      </c>
      <c r="S400" s="35">
        <f t="shared" si="58"/>
        <v>3822.5</v>
      </c>
      <c r="T400" s="35">
        <f t="shared" si="64"/>
        <v>23497.5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718</v>
      </c>
      <c r="C401" s="33" t="s">
        <v>719</v>
      </c>
      <c r="D401" s="33" t="s">
        <v>682</v>
      </c>
      <c r="E401" s="33" t="s">
        <v>221</v>
      </c>
      <c r="F401" s="34" t="s">
        <v>814</v>
      </c>
      <c r="G401" s="37" t="s">
        <v>631</v>
      </c>
      <c r="H401" s="35">
        <v>25000</v>
      </c>
      <c r="I401" s="35">
        <v>0</v>
      </c>
      <c r="J401" s="35">
        <v>25</v>
      </c>
      <c r="K401" s="35">
        <f t="shared" si="60"/>
        <v>717.5</v>
      </c>
      <c r="L401" s="35">
        <f t="shared" si="61"/>
        <v>1774.9999999999998</v>
      </c>
      <c r="M401" s="36">
        <f t="shared" si="59"/>
        <v>275</v>
      </c>
      <c r="N401" s="35">
        <f t="shared" si="65"/>
        <v>760</v>
      </c>
      <c r="O401" s="35">
        <f t="shared" si="66"/>
        <v>1772.5000000000002</v>
      </c>
      <c r="P401" s="35">
        <v>0</v>
      </c>
      <c r="Q401" s="35">
        <f t="shared" si="62"/>
        <v>5300</v>
      </c>
      <c r="R401" s="35">
        <f t="shared" si="63"/>
        <v>1502.5</v>
      </c>
      <c r="S401" s="35">
        <f t="shared" si="58"/>
        <v>3822.5</v>
      </c>
      <c r="T401" s="35">
        <f t="shared" si="64"/>
        <v>23497.5</v>
      </c>
      <c r="U401" s="28"/>
      <c r="V401" s="28"/>
    </row>
    <row r="402" spans="1:22" s="6" customFormat="1" ht="18.75" customHeight="1" x14ac:dyDescent="0.3">
      <c r="A402" s="28">
        <v>391</v>
      </c>
      <c r="B402" s="33" t="s">
        <v>398</v>
      </c>
      <c r="C402" s="33" t="s">
        <v>832</v>
      </c>
      <c r="D402" s="33" t="s">
        <v>682</v>
      </c>
      <c r="E402" s="33" t="s">
        <v>394</v>
      </c>
      <c r="F402" s="34" t="s">
        <v>815</v>
      </c>
      <c r="G402" s="37" t="s">
        <v>631</v>
      </c>
      <c r="H402" s="35">
        <v>25000</v>
      </c>
      <c r="I402" s="35">
        <v>0</v>
      </c>
      <c r="J402" s="35">
        <v>25</v>
      </c>
      <c r="K402" s="35">
        <f t="shared" si="60"/>
        <v>717.5</v>
      </c>
      <c r="L402" s="35">
        <f t="shared" si="61"/>
        <v>1774.9999999999998</v>
      </c>
      <c r="M402" s="36">
        <f t="shared" si="59"/>
        <v>275</v>
      </c>
      <c r="N402" s="35">
        <f t="shared" si="65"/>
        <v>760</v>
      </c>
      <c r="O402" s="35">
        <f t="shared" si="66"/>
        <v>1772.5000000000002</v>
      </c>
      <c r="P402" s="35">
        <v>0</v>
      </c>
      <c r="Q402" s="35">
        <f t="shared" si="62"/>
        <v>5300</v>
      </c>
      <c r="R402" s="35">
        <f t="shared" si="63"/>
        <v>1502.5</v>
      </c>
      <c r="S402" s="35">
        <f t="shared" si="58"/>
        <v>3822.5</v>
      </c>
      <c r="T402" s="35">
        <f t="shared" si="64"/>
        <v>23497.5</v>
      </c>
      <c r="U402" s="28"/>
      <c r="V402" s="28"/>
    </row>
    <row r="403" spans="1:22" s="6" customFormat="1" ht="18.75" customHeight="1" x14ac:dyDescent="0.3">
      <c r="A403" s="28">
        <v>392</v>
      </c>
      <c r="B403" s="65" t="s">
        <v>200</v>
      </c>
      <c r="C403" s="65" t="s">
        <v>248</v>
      </c>
      <c r="D403" s="65" t="s">
        <v>682</v>
      </c>
      <c r="E403" s="65" t="s">
        <v>238</v>
      </c>
      <c r="F403" s="34" t="s">
        <v>814</v>
      </c>
      <c r="G403" s="37" t="s">
        <v>631</v>
      </c>
      <c r="H403" s="35">
        <v>25000</v>
      </c>
      <c r="I403" s="35">
        <v>0</v>
      </c>
      <c r="J403" s="35">
        <v>25</v>
      </c>
      <c r="K403" s="35">
        <f t="shared" si="60"/>
        <v>717.5</v>
      </c>
      <c r="L403" s="35">
        <f t="shared" si="61"/>
        <v>1774.9999999999998</v>
      </c>
      <c r="M403" s="36">
        <f t="shared" si="59"/>
        <v>275</v>
      </c>
      <c r="N403" s="35">
        <f t="shared" si="65"/>
        <v>760</v>
      </c>
      <c r="O403" s="35">
        <f t="shared" si="66"/>
        <v>1772.5000000000002</v>
      </c>
      <c r="P403" s="35">
        <v>1577.45</v>
      </c>
      <c r="Q403" s="35">
        <f t="shared" si="62"/>
        <v>6877.45</v>
      </c>
      <c r="R403" s="35">
        <f t="shared" si="63"/>
        <v>3079.95</v>
      </c>
      <c r="S403" s="35">
        <f t="shared" si="58"/>
        <v>3822.5</v>
      </c>
      <c r="T403" s="35">
        <f t="shared" si="64"/>
        <v>21920.05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540</v>
      </c>
      <c r="C404" s="33" t="s">
        <v>541</v>
      </c>
      <c r="D404" s="33" t="s">
        <v>682</v>
      </c>
      <c r="E404" s="33" t="s">
        <v>238</v>
      </c>
      <c r="F404" s="34" t="s">
        <v>814</v>
      </c>
      <c r="G404" s="37" t="s">
        <v>631</v>
      </c>
      <c r="H404" s="35">
        <v>25000</v>
      </c>
      <c r="I404" s="35">
        <v>0</v>
      </c>
      <c r="J404" s="35">
        <v>25</v>
      </c>
      <c r="K404" s="35">
        <f t="shared" si="60"/>
        <v>717.5</v>
      </c>
      <c r="L404" s="35">
        <f t="shared" si="61"/>
        <v>1774.9999999999998</v>
      </c>
      <c r="M404" s="36">
        <f t="shared" si="59"/>
        <v>275</v>
      </c>
      <c r="N404" s="35">
        <f t="shared" si="65"/>
        <v>760</v>
      </c>
      <c r="O404" s="35">
        <f t="shared" si="66"/>
        <v>1772.5000000000002</v>
      </c>
      <c r="P404" s="35">
        <v>0</v>
      </c>
      <c r="Q404" s="35">
        <f t="shared" si="62"/>
        <v>5300</v>
      </c>
      <c r="R404" s="35">
        <f t="shared" si="63"/>
        <v>1502.5</v>
      </c>
      <c r="S404" s="35">
        <f t="shared" si="58"/>
        <v>3822.5</v>
      </c>
      <c r="T404" s="35">
        <f t="shared" si="64"/>
        <v>23497.5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999</v>
      </c>
      <c r="C405" s="33" t="s">
        <v>1000</v>
      </c>
      <c r="D405" s="33" t="s">
        <v>27</v>
      </c>
      <c r="E405" s="33" t="s">
        <v>394</v>
      </c>
      <c r="F405" s="34" t="s">
        <v>815</v>
      </c>
      <c r="G405" s="37" t="s">
        <v>631</v>
      </c>
      <c r="H405" s="35">
        <v>25000</v>
      </c>
      <c r="I405" s="35">
        <v>0</v>
      </c>
      <c r="J405" s="35">
        <v>25</v>
      </c>
      <c r="K405" s="35">
        <f t="shared" si="60"/>
        <v>717.5</v>
      </c>
      <c r="L405" s="35">
        <f t="shared" si="61"/>
        <v>1774.9999999999998</v>
      </c>
      <c r="M405" s="36">
        <f t="shared" si="59"/>
        <v>275</v>
      </c>
      <c r="N405" s="35">
        <f t="shared" si="65"/>
        <v>760</v>
      </c>
      <c r="O405" s="35">
        <f t="shared" si="66"/>
        <v>1772.5000000000002</v>
      </c>
      <c r="P405" s="35"/>
      <c r="Q405" s="35">
        <f t="shared" si="62"/>
        <v>5300</v>
      </c>
      <c r="R405" s="35">
        <f t="shared" si="63"/>
        <v>1502.5</v>
      </c>
      <c r="S405" s="35">
        <f t="shared" si="58"/>
        <v>3822.5</v>
      </c>
      <c r="T405" s="35">
        <f t="shared" si="64"/>
        <v>23497.5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1185</v>
      </c>
      <c r="C406" s="33" t="s">
        <v>1186</v>
      </c>
      <c r="D406" s="33" t="s">
        <v>390</v>
      </c>
      <c r="E406" s="33" t="s">
        <v>353</v>
      </c>
      <c r="F406" s="34" t="s">
        <v>814</v>
      </c>
      <c r="G406" s="37" t="s">
        <v>631</v>
      </c>
      <c r="H406" s="35">
        <v>25000</v>
      </c>
      <c r="I406" s="35">
        <v>0</v>
      </c>
      <c r="J406" s="35">
        <v>25</v>
      </c>
      <c r="K406" s="35">
        <f t="shared" si="60"/>
        <v>717.5</v>
      </c>
      <c r="L406" s="35">
        <f t="shared" si="61"/>
        <v>1774.9999999999998</v>
      </c>
      <c r="M406" s="36">
        <f t="shared" si="59"/>
        <v>275</v>
      </c>
      <c r="N406" s="35">
        <f t="shared" si="65"/>
        <v>760</v>
      </c>
      <c r="O406" s="35">
        <f t="shared" si="66"/>
        <v>1772.5000000000002</v>
      </c>
      <c r="P406" s="35">
        <v>0</v>
      </c>
      <c r="Q406" s="35">
        <f t="shared" si="62"/>
        <v>5300</v>
      </c>
      <c r="R406" s="35">
        <f t="shared" si="63"/>
        <v>1502.5</v>
      </c>
      <c r="S406" s="35">
        <f t="shared" si="58"/>
        <v>3822.5</v>
      </c>
      <c r="T406" s="35">
        <f t="shared" si="64"/>
        <v>23497.5</v>
      </c>
      <c r="U406" s="28"/>
      <c r="V406" s="28"/>
    </row>
    <row r="407" spans="1:22" s="6" customFormat="1" ht="18.75" customHeight="1" x14ac:dyDescent="0.3">
      <c r="A407" s="28">
        <v>396</v>
      </c>
      <c r="B407" s="33" t="s">
        <v>575</v>
      </c>
      <c r="C407" s="33" t="s">
        <v>159</v>
      </c>
      <c r="D407" s="33" t="s">
        <v>127</v>
      </c>
      <c r="E407" s="33" t="s">
        <v>262</v>
      </c>
      <c r="F407" s="34" t="s">
        <v>814</v>
      </c>
      <c r="G407" s="37" t="s">
        <v>631</v>
      </c>
      <c r="H407" s="35">
        <v>25000</v>
      </c>
      <c r="I407" s="35">
        <v>0</v>
      </c>
      <c r="J407" s="35">
        <v>25</v>
      </c>
      <c r="K407" s="35">
        <f t="shared" si="60"/>
        <v>717.5</v>
      </c>
      <c r="L407" s="35">
        <f t="shared" si="61"/>
        <v>1774.9999999999998</v>
      </c>
      <c r="M407" s="36">
        <f t="shared" si="59"/>
        <v>275</v>
      </c>
      <c r="N407" s="35">
        <f t="shared" si="65"/>
        <v>760</v>
      </c>
      <c r="O407" s="35">
        <f t="shared" si="66"/>
        <v>1772.5000000000002</v>
      </c>
      <c r="P407" s="35">
        <v>0</v>
      </c>
      <c r="Q407" s="35">
        <f t="shared" si="62"/>
        <v>5300</v>
      </c>
      <c r="R407" s="35">
        <f t="shared" si="63"/>
        <v>1502.5</v>
      </c>
      <c r="S407" s="35">
        <f t="shared" si="58"/>
        <v>3822.5</v>
      </c>
      <c r="T407" s="35">
        <f t="shared" si="64"/>
        <v>23497.5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571</v>
      </c>
      <c r="C408" s="33" t="s">
        <v>572</v>
      </c>
      <c r="D408" s="33" t="s">
        <v>127</v>
      </c>
      <c r="E408" s="33" t="s">
        <v>262</v>
      </c>
      <c r="F408" s="34" t="s">
        <v>814</v>
      </c>
      <c r="G408" s="37" t="s">
        <v>631</v>
      </c>
      <c r="H408" s="35">
        <v>25000</v>
      </c>
      <c r="I408" s="35">
        <v>0</v>
      </c>
      <c r="J408" s="35">
        <v>25</v>
      </c>
      <c r="K408" s="35">
        <f t="shared" si="60"/>
        <v>717.5</v>
      </c>
      <c r="L408" s="35">
        <f t="shared" si="61"/>
        <v>1774.9999999999998</v>
      </c>
      <c r="M408" s="36">
        <f t="shared" si="59"/>
        <v>275</v>
      </c>
      <c r="N408" s="35">
        <f t="shared" si="65"/>
        <v>760</v>
      </c>
      <c r="O408" s="35">
        <f t="shared" si="66"/>
        <v>1772.5000000000002</v>
      </c>
      <c r="P408" s="35">
        <v>0</v>
      </c>
      <c r="Q408" s="35">
        <f t="shared" si="62"/>
        <v>5300</v>
      </c>
      <c r="R408" s="35">
        <f t="shared" si="63"/>
        <v>1502.5</v>
      </c>
      <c r="S408" s="35">
        <f t="shared" si="58"/>
        <v>3822.5</v>
      </c>
      <c r="T408" s="35">
        <f t="shared" si="64"/>
        <v>23497.5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270</v>
      </c>
      <c r="C409" s="33" t="s">
        <v>595</v>
      </c>
      <c r="D409" s="33" t="s">
        <v>98</v>
      </c>
      <c r="E409" s="33" t="s">
        <v>857</v>
      </c>
      <c r="F409" s="34" t="s">
        <v>815</v>
      </c>
      <c r="G409" s="37" t="s">
        <v>631</v>
      </c>
      <c r="H409" s="35">
        <v>25000</v>
      </c>
      <c r="I409" s="35">
        <v>0</v>
      </c>
      <c r="J409" s="35">
        <v>25</v>
      </c>
      <c r="K409" s="35">
        <f t="shared" si="60"/>
        <v>717.5</v>
      </c>
      <c r="L409" s="35">
        <f t="shared" si="61"/>
        <v>1774.9999999999998</v>
      </c>
      <c r="M409" s="36">
        <f t="shared" si="59"/>
        <v>275</v>
      </c>
      <c r="N409" s="35">
        <f t="shared" si="65"/>
        <v>760</v>
      </c>
      <c r="O409" s="35">
        <f t="shared" si="66"/>
        <v>1772.5000000000002</v>
      </c>
      <c r="P409" s="35">
        <v>1577.45</v>
      </c>
      <c r="Q409" s="35">
        <f t="shared" si="62"/>
        <v>6877.45</v>
      </c>
      <c r="R409" s="35">
        <f t="shared" si="63"/>
        <v>3079.95</v>
      </c>
      <c r="S409" s="35">
        <f t="shared" ref="S409:S441" si="67">+L409+M409+O409</f>
        <v>3822.5</v>
      </c>
      <c r="T409" s="35">
        <f t="shared" si="64"/>
        <v>21920.05</v>
      </c>
      <c r="U409" s="28"/>
      <c r="V409" s="28"/>
    </row>
    <row r="410" spans="1:22" s="6" customFormat="1" ht="18.75" customHeight="1" x14ac:dyDescent="0.3">
      <c r="A410" s="28">
        <v>399</v>
      </c>
      <c r="B410" s="33" t="s">
        <v>729</v>
      </c>
      <c r="C410" s="33" t="s">
        <v>730</v>
      </c>
      <c r="D410" s="33" t="s">
        <v>390</v>
      </c>
      <c r="E410" s="33" t="s">
        <v>353</v>
      </c>
      <c r="F410" s="34" t="s">
        <v>814</v>
      </c>
      <c r="G410" s="37" t="s">
        <v>631</v>
      </c>
      <c r="H410" s="35">
        <v>25000</v>
      </c>
      <c r="I410" s="35">
        <v>0</v>
      </c>
      <c r="J410" s="35">
        <v>25</v>
      </c>
      <c r="K410" s="35">
        <f t="shared" si="60"/>
        <v>717.5</v>
      </c>
      <c r="L410" s="35">
        <f t="shared" si="61"/>
        <v>1774.9999999999998</v>
      </c>
      <c r="M410" s="36">
        <f t="shared" si="59"/>
        <v>275</v>
      </c>
      <c r="N410" s="35">
        <f t="shared" si="65"/>
        <v>760</v>
      </c>
      <c r="O410" s="35">
        <f t="shared" si="66"/>
        <v>1772.5000000000002</v>
      </c>
      <c r="P410" s="35">
        <v>0</v>
      </c>
      <c r="Q410" s="35">
        <f t="shared" si="62"/>
        <v>5300</v>
      </c>
      <c r="R410" s="35">
        <f t="shared" si="63"/>
        <v>1502.5</v>
      </c>
      <c r="S410" s="35">
        <f t="shared" si="67"/>
        <v>3822.5</v>
      </c>
      <c r="T410" s="35">
        <f t="shared" si="64"/>
        <v>23497.5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356</v>
      </c>
      <c r="C411" s="33" t="s">
        <v>357</v>
      </c>
      <c r="D411" s="33" t="s">
        <v>98</v>
      </c>
      <c r="E411" s="33" t="s">
        <v>238</v>
      </c>
      <c r="F411" s="34" t="s">
        <v>814</v>
      </c>
      <c r="G411" s="37" t="s">
        <v>631</v>
      </c>
      <c r="H411" s="35">
        <v>24045.119999999999</v>
      </c>
      <c r="I411" s="35">
        <v>0</v>
      </c>
      <c r="J411" s="35">
        <v>25</v>
      </c>
      <c r="K411" s="35">
        <f t="shared" si="60"/>
        <v>690.09494399999994</v>
      </c>
      <c r="L411" s="35">
        <f t="shared" si="61"/>
        <v>1707.2035199999998</v>
      </c>
      <c r="M411" s="36">
        <f t="shared" si="59"/>
        <v>264.49632000000003</v>
      </c>
      <c r="N411" s="35">
        <f t="shared" si="65"/>
        <v>730.97164799999996</v>
      </c>
      <c r="O411" s="35">
        <f t="shared" si="66"/>
        <v>1704.799008</v>
      </c>
      <c r="P411" s="35">
        <v>0</v>
      </c>
      <c r="Q411" s="35">
        <f t="shared" si="62"/>
        <v>5097.5654399999994</v>
      </c>
      <c r="R411" s="35">
        <f t="shared" si="63"/>
        <v>1446.0665919999999</v>
      </c>
      <c r="S411" s="35">
        <f t="shared" si="67"/>
        <v>3676.4988479999997</v>
      </c>
      <c r="T411" s="35">
        <f t="shared" si="64"/>
        <v>22599.053408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910</v>
      </c>
      <c r="C412" s="33" t="s">
        <v>671</v>
      </c>
      <c r="D412" s="33" t="s">
        <v>682</v>
      </c>
      <c r="E412" s="33" t="s">
        <v>911</v>
      </c>
      <c r="F412" s="34" t="s">
        <v>814</v>
      </c>
      <c r="G412" s="37" t="s">
        <v>631</v>
      </c>
      <c r="H412" s="35">
        <v>24000</v>
      </c>
      <c r="I412" s="35">
        <v>0</v>
      </c>
      <c r="J412" s="35">
        <v>25</v>
      </c>
      <c r="K412" s="35">
        <f t="shared" si="60"/>
        <v>688.8</v>
      </c>
      <c r="L412" s="35">
        <f t="shared" si="61"/>
        <v>1703.9999999999998</v>
      </c>
      <c r="M412" s="36">
        <f t="shared" si="59"/>
        <v>264</v>
      </c>
      <c r="N412" s="35">
        <f t="shared" si="65"/>
        <v>729.6</v>
      </c>
      <c r="O412" s="35">
        <f t="shared" si="66"/>
        <v>1701.6000000000001</v>
      </c>
      <c r="P412" s="35">
        <v>0</v>
      </c>
      <c r="Q412" s="35">
        <f t="shared" si="62"/>
        <v>5088</v>
      </c>
      <c r="R412" s="35">
        <f t="shared" si="63"/>
        <v>1443.4</v>
      </c>
      <c r="S412" s="35">
        <f t="shared" si="67"/>
        <v>3669.6</v>
      </c>
      <c r="T412" s="35">
        <f t="shared" si="64"/>
        <v>22556.6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912</v>
      </c>
      <c r="C413" s="33" t="s">
        <v>913</v>
      </c>
      <c r="D413" s="33" t="s">
        <v>682</v>
      </c>
      <c r="E413" s="33" t="s">
        <v>238</v>
      </c>
      <c r="F413" s="34" t="s">
        <v>814</v>
      </c>
      <c r="G413" s="37" t="s">
        <v>631</v>
      </c>
      <c r="H413" s="35">
        <v>24000</v>
      </c>
      <c r="I413" s="35">
        <v>0</v>
      </c>
      <c r="J413" s="35">
        <v>25</v>
      </c>
      <c r="K413" s="35">
        <f t="shared" si="60"/>
        <v>688.8</v>
      </c>
      <c r="L413" s="35">
        <f t="shared" si="61"/>
        <v>1703.9999999999998</v>
      </c>
      <c r="M413" s="36">
        <f t="shared" si="59"/>
        <v>264</v>
      </c>
      <c r="N413" s="35">
        <f t="shared" si="65"/>
        <v>729.6</v>
      </c>
      <c r="O413" s="35">
        <f t="shared" si="66"/>
        <v>1701.6000000000001</v>
      </c>
      <c r="P413" s="35">
        <v>0</v>
      </c>
      <c r="Q413" s="35">
        <f t="shared" si="62"/>
        <v>5088</v>
      </c>
      <c r="R413" s="35">
        <f t="shared" si="63"/>
        <v>1443.4</v>
      </c>
      <c r="S413" s="35">
        <f t="shared" si="67"/>
        <v>3669.6</v>
      </c>
      <c r="T413" s="35">
        <f t="shared" si="64"/>
        <v>22556.6</v>
      </c>
      <c r="U413" s="28"/>
      <c r="V413" s="28"/>
    </row>
    <row r="414" spans="1:22" s="6" customFormat="1" ht="18.75" customHeight="1" x14ac:dyDescent="0.3">
      <c r="A414" s="28">
        <v>403</v>
      </c>
      <c r="B414" s="97" t="s">
        <v>504</v>
      </c>
      <c r="C414" s="97" t="s">
        <v>505</v>
      </c>
      <c r="D414" s="97" t="s">
        <v>27</v>
      </c>
      <c r="E414" s="98" t="s">
        <v>61</v>
      </c>
      <c r="F414" s="99" t="s">
        <v>815</v>
      </c>
      <c r="G414" s="98" t="s">
        <v>631</v>
      </c>
      <c r="H414" s="100">
        <v>23000</v>
      </c>
      <c r="I414" s="100">
        <v>0</v>
      </c>
      <c r="J414" s="100">
        <v>25</v>
      </c>
      <c r="K414" s="35">
        <f t="shared" si="60"/>
        <v>660.1</v>
      </c>
      <c r="L414" s="35">
        <f t="shared" si="61"/>
        <v>1632.9999999999998</v>
      </c>
      <c r="M414" s="36">
        <f t="shared" si="59"/>
        <v>253.00000000000003</v>
      </c>
      <c r="N414" s="35">
        <f t="shared" si="65"/>
        <v>699.2</v>
      </c>
      <c r="O414" s="35">
        <f t="shared" si="66"/>
        <v>1630.7</v>
      </c>
      <c r="P414" s="100">
        <v>0</v>
      </c>
      <c r="Q414" s="35">
        <f t="shared" si="62"/>
        <v>4876</v>
      </c>
      <c r="R414" s="35">
        <f t="shared" si="63"/>
        <v>1384.3000000000002</v>
      </c>
      <c r="S414" s="35">
        <f t="shared" si="67"/>
        <v>3516.7</v>
      </c>
      <c r="T414" s="35">
        <f t="shared" si="64"/>
        <v>21615.7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274</v>
      </c>
      <c r="C415" s="33" t="s">
        <v>275</v>
      </c>
      <c r="D415" s="33" t="s">
        <v>98</v>
      </c>
      <c r="E415" s="33" t="s">
        <v>88</v>
      </c>
      <c r="F415" s="34" t="s">
        <v>814</v>
      </c>
      <c r="G415" s="37" t="s">
        <v>631</v>
      </c>
      <c r="H415" s="35">
        <v>23000</v>
      </c>
      <c r="I415" s="35">
        <v>0</v>
      </c>
      <c r="J415" s="35">
        <v>25</v>
      </c>
      <c r="K415" s="35">
        <f t="shared" si="60"/>
        <v>660.1</v>
      </c>
      <c r="L415" s="35">
        <f t="shared" si="61"/>
        <v>1632.9999999999998</v>
      </c>
      <c r="M415" s="36">
        <f t="shared" si="59"/>
        <v>253.00000000000003</v>
      </c>
      <c r="N415" s="35">
        <f t="shared" si="65"/>
        <v>699.2</v>
      </c>
      <c r="O415" s="35">
        <f t="shared" si="66"/>
        <v>1630.7</v>
      </c>
      <c r="P415" s="35">
        <v>0</v>
      </c>
      <c r="Q415" s="35">
        <f t="shared" si="62"/>
        <v>4876</v>
      </c>
      <c r="R415" s="35">
        <f t="shared" si="63"/>
        <v>1384.3000000000002</v>
      </c>
      <c r="S415" s="35">
        <f t="shared" si="67"/>
        <v>3516.7</v>
      </c>
      <c r="T415" s="35">
        <f t="shared" si="64"/>
        <v>21615.7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442</v>
      </c>
      <c r="C416" s="33" t="s">
        <v>443</v>
      </c>
      <c r="D416" s="33" t="s">
        <v>136</v>
      </c>
      <c r="E416" s="33" t="s">
        <v>43</v>
      </c>
      <c r="F416" s="34" t="s">
        <v>815</v>
      </c>
      <c r="G416" s="37" t="s">
        <v>631</v>
      </c>
      <c r="H416" s="35">
        <v>22500</v>
      </c>
      <c r="I416" s="35">
        <v>0</v>
      </c>
      <c r="J416" s="35">
        <v>25</v>
      </c>
      <c r="K416" s="35">
        <f t="shared" si="60"/>
        <v>645.75</v>
      </c>
      <c r="L416" s="35">
        <f t="shared" si="61"/>
        <v>1597.4999999999998</v>
      </c>
      <c r="M416" s="36">
        <f t="shared" ref="M416:M441" si="68">H416*1.1%</f>
        <v>247.50000000000003</v>
      </c>
      <c r="N416" s="35">
        <f t="shared" si="65"/>
        <v>684</v>
      </c>
      <c r="O416" s="35">
        <f t="shared" si="66"/>
        <v>1595.25</v>
      </c>
      <c r="P416" s="35">
        <v>0</v>
      </c>
      <c r="Q416" s="35">
        <f t="shared" si="62"/>
        <v>4770</v>
      </c>
      <c r="R416" s="35">
        <f t="shared" si="63"/>
        <v>1354.75</v>
      </c>
      <c r="S416" s="35">
        <f t="shared" si="67"/>
        <v>3440.25</v>
      </c>
      <c r="T416" s="35">
        <f t="shared" si="64"/>
        <v>21145.25</v>
      </c>
      <c r="U416" s="28"/>
      <c r="V416" s="28"/>
    </row>
    <row r="417" spans="1:22" s="6" customFormat="1" ht="18.75" customHeight="1" x14ac:dyDescent="0.3">
      <c r="A417" s="28">
        <v>406</v>
      </c>
      <c r="B417" s="33" t="s">
        <v>651</v>
      </c>
      <c r="C417" s="33" t="s">
        <v>652</v>
      </c>
      <c r="D417" s="33" t="s">
        <v>44</v>
      </c>
      <c r="E417" s="33" t="s">
        <v>262</v>
      </c>
      <c r="F417" s="34" t="s">
        <v>814</v>
      </c>
      <c r="G417" s="37" t="s">
        <v>631</v>
      </c>
      <c r="H417" s="35">
        <v>22000</v>
      </c>
      <c r="I417" s="35">
        <v>0</v>
      </c>
      <c r="J417" s="35">
        <v>25</v>
      </c>
      <c r="K417" s="35">
        <f t="shared" si="60"/>
        <v>631.4</v>
      </c>
      <c r="L417" s="35">
        <f t="shared" si="61"/>
        <v>1561.9999999999998</v>
      </c>
      <c r="M417" s="36">
        <f t="shared" si="68"/>
        <v>242.00000000000003</v>
      </c>
      <c r="N417" s="35">
        <f t="shared" si="65"/>
        <v>668.8</v>
      </c>
      <c r="O417" s="35">
        <f t="shared" si="66"/>
        <v>1559.8000000000002</v>
      </c>
      <c r="P417" s="35">
        <v>0</v>
      </c>
      <c r="Q417" s="35">
        <f t="shared" si="62"/>
        <v>4664</v>
      </c>
      <c r="R417" s="35">
        <f t="shared" si="63"/>
        <v>1325.1999999999998</v>
      </c>
      <c r="S417" s="35">
        <f t="shared" si="67"/>
        <v>3363.8</v>
      </c>
      <c r="T417" s="35">
        <f t="shared" si="64"/>
        <v>20674.8</v>
      </c>
      <c r="U417" s="28"/>
      <c r="V417" s="28"/>
    </row>
    <row r="418" spans="1:22" s="6" customFormat="1" ht="18.75" customHeight="1" x14ac:dyDescent="0.3">
      <c r="A418" s="28">
        <v>407</v>
      </c>
      <c r="B418" s="33" t="s">
        <v>683</v>
      </c>
      <c r="C418" s="33" t="s">
        <v>56</v>
      </c>
      <c r="D418" s="33" t="s">
        <v>682</v>
      </c>
      <c r="E418" s="33" t="s">
        <v>632</v>
      </c>
      <c r="F418" s="34" t="s">
        <v>815</v>
      </c>
      <c r="G418" s="37" t="s">
        <v>631</v>
      </c>
      <c r="H418" s="35">
        <v>22000</v>
      </c>
      <c r="I418" s="35">
        <v>0</v>
      </c>
      <c r="J418" s="35">
        <v>25</v>
      </c>
      <c r="K418" s="35">
        <f t="shared" si="60"/>
        <v>631.4</v>
      </c>
      <c r="L418" s="35">
        <f t="shared" si="61"/>
        <v>1561.9999999999998</v>
      </c>
      <c r="M418" s="36">
        <f t="shared" si="68"/>
        <v>242.00000000000003</v>
      </c>
      <c r="N418" s="35">
        <f t="shared" si="65"/>
        <v>668.8</v>
      </c>
      <c r="O418" s="35">
        <f t="shared" si="66"/>
        <v>1559.8000000000002</v>
      </c>
      <c r="P418" s="35">
        <v>0</v>
      </c>
      <c r="Q418" s="35">
        <f t="shared" si="62"/>
        <v>4664</v>
      </c>
      <c r="R418" s="35">
        <f t="shared" si="63"/>
        <v>1325.1999999999998</v>
      </c>
      <c r="S418" s="35">
        <f t="shared" si="67"/>
        <v>3363.8</v>
      </c>
      <c r="T418" s="35">
        <f t="shared" si="64"/>
        <v>20674.8</v>
      </c>
      <c r="U418" s="28"/>
      <c r="V418" s="28"/>
    </row>
    <row r="419" spans="1:22" s="6" customFormat="1" ht="18.75" customHeight="1" x14ac:dyDescent="0.3">
      <c r="A419" s="28">
        <v>408</v>
      </c>
      <c r="B419" s="33" t="s">
        <v>165</v>
      </c>
      <c r="C419" s="33" t="s">
        <v>166</v>
      </c>
      <c r="D419" s="33" t="s">
        <v>682</v>
      </c>
      <c r="E419" s="33" t="s">
        <v>167</v>
      </c>
      <c r="F419" s="34" t="s">
        <v>814</v>
      </c>
      <c r="G419" s="37" t="s">
        <v>631</v>
      </c>
      <c r="H419" s="35">
        <v>22000</v>
      </c>
      <c r="I419" s="35">
        <v>0</v>
      </c>
      <c r="J419" s="35">
        <v>25</v>
      </c>
      <c r="K419" s="35">
        <f t="shared" si="60"/>
        <v>631.4</v>
      </c>
      <c r="L419" s="35">
        <f t="shared" si="61"/>
        <v>1561.9999999999998</v>
      </c>
      <c r="M419" s="36">
        <f t="shared" si="68"/>
        <v>242.00000000000003</v>
      </c>
      <c r="N419" s="35">
        <f t="shared" si="65"/>
        <v>668.8</v>
      </c>
      <c r="O419" s="35">
        <f t="shared" si="66"/>
        <v>1559.8000000000002</v>
      </c>
      <c r="P419" s="35">
        <v>0</v>
      </c>
      <c r="Q419" s="35">
        <f t="shared" si="62"/>
        <v>4664</v>
      </c>
      <c r="R419" s="35">
        <f t="shared" si="63"/>
        <v>1325.1999999999998</v>
      </c>
      <c r="S419" s="35">
        <f t="shared" si="67"/>
        <v>3363.8</v>
      </c>
      <c r="T419" s="35">
        <f t="shared" si="64"/>
        <v>20674.8</v>
      </c>
      <c r="U419" s="28"/>
      <c r="V419" s="28"/>
    </row>
    <row r="420" spans="1:22" s="6" customFormat="1" ht="18.75" customHeight="1" x14ac:dyDescent="0.3">
      <c r="A420" s="28">
        <v>409</v>
      </c>
      <c r="B420" s="33" t="s">
        <v>1112</v>
      </c>
      <c r="C420" s="33" t="s">
        <v>1113</v>
      </c>
      <c r="D420" s="33" t="s">
        <v>682</v>
      </c>
      <c r="E420" s="33" t="s">
        <v>632</v>
      </c>
      <c r="F420" s="34" t="s">
        <v>815</v>
      </c>
      <c r="G420" s="37" t="s">
        <v>631</v>
      </c>
      <c r="H420" s="35">
        <v>22000</v>
      </c>
      <c r="I420" s="35">
        <v>0</v>
      </c>
      <c r="J420" s="35">
        <v>25</v>
      </c>
      <c r="K420" s="35">
        <f t="shared" si="60"/>
        <v>631.4</v>
      </c>
      <c r="L420" s="35">
        <f t="shared" si="61"/>
        <v>1561.9999999999998</v>
      </c>
      <c r="M420" s="36">
        <f t="shared" si="68"/>
        <v>242.00000000000003</v>
      </c>
      <c r="N420" s="35">
        <f t="shared" si="65"/>
        <v>668.8</v>
      </c>
      <c r="O420" s="35">
        <f t="shared" si="66"/>
        <v>1559.8000000000002</v>
      </c>
      <c r="P420" s="35">
        <v>0</v>
      </c>
      <c r="Q420" s="35">
        <f t="shared" si="62"/>
        <v>4664</v>
      </c>
      <c r="R420" s="35">
        <f t="shared" si="63"/>
        <v>1325.1999999999998</v>
      </c>
      <c r="S420" s="35">
        <f t="shared" si="67"/>
        <v>3363.8</v>
      </c>
      <c r="T420" s="35">
        <f t="shared" si="64"/>
        <v>20674.8</v>
      </c>
      <c r="U420" s="28"/>
      <c r="V420" s="28"/>
    </row>
    <row r="421" spans="1:22" s="6" customFormat="1" ht="18.75" customHeight="1" x14ac:dyDescent="0.3">
      <c r="A421" s="28">
        <v>410</v>
      </c>
      <c r="B421" s="33" t="s">
        <v>116</v>
      </c>
      <c r="C421" s="33" t="s">
        <v>117</v>
      </c>
      <c r="D421" s="33" t="s">
        <v>682</v>
      </c>
      <c r="E421" s="33" t="s">
        <v>632</v>
      </c>
      <c r="F421" s="34" t="s">
        <v>814</v>
      </c>
      <c r="G421" s="37" t="s">
        <v>631</v>
      </c>
      <c r="H421" s="35">
        <v>22000</v>
      </c>
      <c r="I421" s="35">
        <v>0</v>
      </c>
      <c r="J421" s="35">
        <v>25</v>
      </c>
      <c r="K421" s="35">
        <f t="shared" si="60"/>
        <v>631.4</v>
      </c>
      <c r="L421" s="35">
        <f t="shared" si="61"/>
        <v>1561.9999999999998</v>
      </c>
      <c r="M421" s="36">
        <f t="shared" si="68"/>
        <v>242.00000000000003</v>
      </c>
      <c r="N421" s="35">
        <f t="shared" si="65"/>
        <v>668.8</v>
      </c>
      <c r="O421" s="35">
        <f t="shared" si="66"/>
        <v>1559.8000000000002</v>
      </c>
      <c r="P421" s="35">
        <v>0</v>
      </c>
      <c r="Q421" s="35">
        <f t="shared" si="62"/>
        <v>4664</v>
      </c>
      <c r="R421" s="35">
        <f t="shared" si="63"/>
        <v>1325.1999999999998</v>
      </c>
      <c r="S421" s="35">
        <f t="shared" si="67"/>
        <v>3363.8</v>
      </c>
      <c r="T421" s="35">
        <f t="shared" si="64"/>
        <v>20674.8</v>
      </c>
      <c r="U421" s="28"/>
      <c r="V421" s="28"/>
    </row>
    <row r="422" spans="1:22" s="6" customFormat="1" ht="17.25" customHeight="1" x14ac:dyDescent="0.3">
      <c r="A422" s="28">
        <v>411</v>
      </c>
      <c r="B422" s="33" t="s">
        <v>137</v>
      </c>
      <c r="C422" s="33" t="s">
        <v>138</v>
      </c>
      <c r="D422" s="33" t="s">
        <v>682</v>
      </c>
      <c r="E422" s="33" t="s">
        <v>632</v>
      </c>
      <c r="F422" s="34" t="s">
        <v>815</v>
      </c>
      <c r="G422" s="37" t="s">
        <v>631</v>
      </c>
      <c r="H422" s="35">
        <v>22000</v>
      </c>
      <c r="I422" s="35">
        <v>0</v>
      </c>
      <c r="J422" s="35">
        <v>25</v>
      </c>
      <c r="K422" s="35">
        <f t="shared" si="60"/>
        <v>631.4</v>
      </c>
      <c r="L422" s="35">
        <f t="shared" si="61"/>
        <v>1561.9999999999998</v>
      </c>
      <c r="M422" s="36">
        <f t="shared" si="68"/>
        <v>242.00000000000003</v>
      </c>
      <c r="N422" s="35">
        <f t="shared" si="65"/>
        <v>668.8</v>
      </c>
      <c r="O422" s="35">
        <f t="shared" si="66"/>
        <v>1559.8000000000002</v>
      </c>
      <c r="P422" s="35">
        <v>0</v>
      </c>
      <c r="Q422" s="35">
        <f t="shared" si="62"/>
        <v>4664</v>
      </c>
      <c r="R422" s="35">
        <f t="shared" si="63"/>
        <v>1325.1999999999998</v>
      </c>
      <c r="S422" s="35">
        <f t="shared" si="67"/>
        <v>3363.8</v>
      </c>
      <c r="T422" s="35">
        <f t="shared" si="64"/>
        <v>20674.8</v>
      </c>
      <c r="U422" s="28"/>
      <c r="V422" s="28"/>
    </row>
    <row r="423" spans="1:22" s="6" customFormat="1" ht="18.75" customHeight="1" x14ac:dyDescent="0.3">
      <c r="A423" s="28">
        <v>412</v>
      </c>
      <c r="B423" s="33" t="s">
        <v>185</v>
      </c>
      <c r="C423" s="33" t="s">
        <v>186</v>
      </c>
      <c r="D423" s="33" t="s">
        <v>682</v>
      </c>
      <c r="E423" s="33" t="s">
        <v>632</v>
      </c>
      <c r="F423" s="34" t="s">
        <v>815</v>
      </c>
      <c r="G423" s="37" t="s">
        <v>631</v>
      </c>
      <c r="H423" s="35">
        <v>22000</v>
      </c>
      <c r="I423" s="35">
        <v>0</v>
      </c>
      <c r="J423" s="35">
        <v>25</v>
      </c>
      <c r="K423" s="35">
        <f t="shared" si="60"/>
        <v>631.4</v>
      </c>
      <c r="L423" s="35">
        <f t="shared" si="61"/>
        <v>1561.9999999999998</v>
      </c>
      <c r="M423" s="36">
        <f t="shared" si="68"/>
        <v>242.00000000000003</v>
      </c>
      <c r="N423" s="35">
        <f t="shared" si="65"/>
        <v>668.8</v>
      </c>
      <c r="O423" s="35">
        <f t="shared" si="66"/>
        <v>1559.8000000000002</v>
      </c>
      <c r="P423" s="35">
        <v>0</v>
      </c>
      <c r="Q423" s="35">
        <f t="shared" si="62"/>
        <v>4664</v>
      </c>
      <c r="R423" s="35">
        <f t="shared" si="63"/>
        <v>1325.1999999999998</v>
      </c>
      <c r="S423" s="35">
        <f t="shared" si="67"/>
        <v>3363.8</v>
      </c>
      <c r="T423" s="35">
        <f t="shared" si="64"/>
        <v>20674.8</v>
      </c>
      <c r="U423" s="28"/>
      <c r="V423" s="28"/>
    </row>
    <row r="424" spans="1:22" s="6" customFormat="1" ht="18.75" customHeight="1" x14ac:dyDescent="0.3">
      <c r="A424" s="28">
        <v>413</v>
      </c>
      <c r="B424" s="33" t="s">
        <v>1187</v>
      </c>
      <c r="C424" s="33" t="s">
        <v>1188</v>
      </c>
      <c r="D424" s="33" t="s">
        <v>682</v>
      </c>
      <c r="E424" s="33" t="s">
        <v>632</v>
      </c>
      <c r="F424" s="34" t="s">
        <v>815</v>
      </c>
      <c r="G424" s="37" t="s">
        <v>631</v>
      </c>
      <c r="H424" s="35">
        <v>22000</v>
      </c>
      <c r="I424" s="35">
        <v>0</v>
      </c>
      <c r="J424" s="35">
        <v>25</v>
      </c>
      <c r="K424" s="35">
        <f t="shared" si="60"/>
        <v>631.4</v>
      </c>
      <c r="L424" s="35">
        <f t="shared" si="61"/>
        <v>1561.9999999999998</v>
      </c>
      <c r="M424" s="36">
        <f t="shared" si="68"/>
        <v>242.00000000000003</v>
      </c>
      <c r="N424" s="35">
        <f t="shared" si="65"/>
        <v>668.8</v>
      </c>
      <c r="O424" s="35">
        <f t="shared" si="66"/>
        <v>1559.8000000000002</v>
      </c>
      <c r="P424" s="35">
        <v>0</v>
      </c>
      <c r="Q424" s="35">
        <f t="shared" si="62"/>
        <v>4664</v>
      </c>
      <c r="R424" s="35">
        <f t="shared" si="63"/>
        <v>1325.1999999999998</v>
      </c>
      <c r="S424" s="35">
        <f t="shared" si="67"/>
        <v>3363.8</v>
      </c>
      <c r="T424" s="35">
        <f t="shared" si="64"/>
        <v>20674.8</v>
      </c>
      <c r="U424" s="28"/>
      <c r="V424" s="28"/>
    </row>
    <row r="425" spans="1:22" s="6" customFormat="1" ht="18.75" customHeight="1" x14ac:dyDescent="0.3">
      <c r="A425" s="28">
        <v>414</v>
      </c>
      <c r="B425" s="33" t="s">
        <v>158</v>
      </c>
      <c r="C425" s="33" t="s">
        <v>159</v>
      </c>
      <c r="D425" s="33" t="s">
        <v>682</v>
      </c>
      <c r="E425" s="33" t="s">
        <v>632</v>
      </c>
      <c r="F425" s="34" t="s">
        <v>815</v>
      </c>
      <c r="G425" s="37" t="s">
        <v>631</v>
      </c>
      <c r="H425" s="35">
        <v>22000</v>
      </c>
      <c r="I425" s="35">
        <v>0</v>
      </c>
      <c r="J425" s="35">
        <v>25</v>
      </c>
      <c r="K425" s="35">
        <f t="shared" si="60"/>
        <v>631.4</v>
      </c>
      <c r="L425" s="35">
        <f t="shared" si="61"/>
        <v>1561.9999999999998</v>
      </c>
      <c r="M425" s="36">
        <f t="shared" si="68"/>
        <v>242.00000000000003</v>
      </c>
      <c r="N425" s="35">
        <f t="shared" si="65"/>
        <v>668.8</v>
      </c>
      <c r="O425" s="35">
        <f t="shared" si="66"/>
        <v>1559.8000000000002</v>
      </c>
      <c r="P425" s="35">
        <v>0</v>
      </c>
      <c r="Q425" s="35">
        <f t="shared" si="62"/>
        <v>4664</v>
      </c>
      <c r="R425" s="35">
        <f t="shared" si="63"/>
        <v>1325.1999999999998</v>
      </c>
      <c r="S425" s="35">
        <f t="shared" si="67"/>
        <v>3363.8</v>
      </c>
      <c r="T425" s="35">
        <f t="shared" si="64"/>
        <v>20674.8</v>
      </c>
      <c r="U425" s="28"/>
      <c r="V425" s="28"/>
    </row>
    <row r="426" spans="1:22" s="6" customFormat="1" ht="18.75" customHeight="1" x14ac:dyDescent="0.3">
      <c r="A426" s="28">
        <v>415</v>
      </c>
      <c r="B426" s="33" t="s">
        <v>334</v>
      </c>
      <c r="C426" s="33" t="s">
        <v>335</v>
      </c>
      <c r="D426" s="33" t="s">
        <v>682</v>
      </c>
      <c r="E426" s="33" t="s">
        <v>632</v>
      </c>
      <c r="F426" s="34" t="s">
        <v>815</v>
      </c>
      <c r="G426" s="37" t="s">
        <v>631</v>
      </c>
      <c r="H426" s="35">
        <v>22000</v>
      </c>
      <c r="I426" s="35">
        <v>0</v>
      </c>
      <c r="J426" s="35">
        <v>25</v>
      </c>
      <c r="K426" s="35">
        <f t="shared" si="60"/>
        <v>631.4</v>
      </c>
      <c r="L426" s="35">
        <f t="shared" si="61"/>
        <v>1561.9999999999998</v>
      </c>
      <c r="M426" s="36">
        <f t="shared" si="68"/>
        <v>242.00000000000003</v>
      </c>
      <c r="N426" s="35">
        <f t="shared" si="65"/>
        <v>668.8</v>
      </c>
      <c r="O426" s="35">
        <f t="shared" si="66"/>
        <v>1559.8000000000002</v>
      </c>
      <c r="P426" s="35">
        <v>0</v>
      </c>
      <c r="Q426" s="35">
        <f t="shared" si="62"/>
        <v>4664</v>
      </c>
      <c r="R426" s="35">
        <f t="shared" si="63"/>
        <v>1325.1999999999998</v>
      </c>
      <c r="S426" s="35">
        <f t="shared" si="67"/>
        <v>3363.8</v>
      </c>
      <c r="T426" s="35">
        <f t="shared" si="64"/>
        <v>20674.8</v>
      </c>
      <c r="U426" s="28"/>
      <c r="V426" s="28"/>
    </row>
    <row r="427" spans="1:22" s="6" customFormat="1" ht="18.75" customHeight="1" x14ac:dyDescent="0.3">
      <c r="A427" s="28">
        <v>416</v>
      </c>
      <c r="B427" s="33" t="s">
        <v>305</v>
      </c>
      <c r="C427" s="33" t="s">
        <v>306</v>
      </c>
      <c r="D427" s="33" t="s">
        <v>682</v>
      </c>
      <c r="E427" s="33" t="s">
        <v>632</v>
      </c>
      <c r="F427" s="34" t="s">
        <v>815</v>
      </c>
      <c r="G427" s="37" t="s">
        <v>631</v>
      </c>
      <c r="H427" s="35">
        <v>22000</v>
      </c>
      <c r="I427" s="35">
        <v>0</v>
      </c>
      <c r="J427" s="35">
        <v>25</v>
      </c>
      <c r="K427" s="35">
        <f t="shared" si="60"/>
        <v>631.4</v>
      </c>
      <c r="L427" s="35">
        <f t="shared" si="61"/>
        <v>1561.9999999999998</v>
      </c>
      <c r="M427" s="36">
        <f t="shared" si="68"/>
        <v>242.00000000000003</v>
      </c>
      <c r="N427" s="35">
        <f t="shared" si="65"/>
        <v>668.8</v>
      </c>
      <c r="O427" s="35">
        <f t="shared" si="66"/>
        <v>1559.8000000000002</v>
      </c>
      <c r="P427" s="35">
        <v>0</v>
      </c>
      <c r="Q427" s="35">
        <f t="shared" si="62"/>
        <v>4664</v>
      </c>
      <c r="R427" s="35">
        <f t="shared" si="63"/>
        <v>1325.1999999999998</v>
      </c>
      <c r="S427" s="35">
        <f t="shared" si="67"/>
        <v>3363.8</v>
      </c>
      <c r="T427" s="35">
        <f t="shared" si="64"/>
        <v>20674.8</v>
      </c>
      <c r="U427" s="28"/>
      <c r="V427" s="28"/>
    </row>
    <row r="428" spans="1:22" s="6" customFormat="1" ht="18.75" customHeight="1" x14ac:dyDescent="0.3">
      <c r="A428" s="28">
        <v>417</v>
      </c>
      <c r="B428" s="33" t="s">
        <v>441</v>
      </c>
      <c r="C428" s="33" t="s">
        <v>159</v>
      </c>
      <c r="D428" s="33" t="s">
        <v>67</v>
      </c>
      <c r="E428" s="33" t="s">
        <v>632</v>
      </c>
      <c r="F428" s="34" t="s">
        <v>815</v>
      </c>
      <c r="G428" s="37" t="s">
        <v>631</v>
      </c>
      <c r="H428" s="35">
        <v>22000</v>
      </c>
      <c r="I428" s="35">
        <v>0</v>
      </c>
      <c r="J428" s="35">
        <v>25</v>
      </c>
      <c r="K428" s="35">
        <f t="shared" si="60"/>
        <v>631.4</v>
      </c>
      <c r="L428" s="35">
        <f t="shared" si="61"/>
        <v>1561.9999999999998</v>
      </c>
      <c r="M428" s="36">
        <f t="shared" si="68"/>
        <v>242.00000000000003</v>
      </c>
      <c r="N428" s="35">
        <f t="shared" si="65"/>
        <v>668.8</v>
      </c>
      <c r="O428" s="35">
        <f t="shared" si="66"/>
        <v>1559.8000000000002</v>
      </c>
      <c r="P428" s="35">
        <v>0</v>
      </c>
      <c r="Q428" s="35">
        <f t="shared" si="62"/>
        <v>4664</v>
      </c>
      <c r="R428" s="35">
        <f t="shared" si="63"/>
        <v>1325.1999999999998</v>
      </c>
      <c r="S428" s="35">
        <f t="shared" si="67"/>
        <v>3363.8</v>
      </c>
      <c r="T428" s="35">
        <f t="shared" si="64"/>
        <v>20674.8</v>
      </c>
      <c r="U428" s="28"/>
      <c r="V428" s="28"/>
    </row>
    <row r="429" spans="1:22" s="6" customFormat="1" ht="18.75" customHeight="1" x14ac:dyDescent="0.3">
      <c r="A429" s="28">
        <v>418</v>
      </c>
      <c r="B429" s="33" t="s">
        <v>303</v>
      </c>
      <c r="C429" s="33" t="s">
        <v>304</v>
      </c>
      <c r="D429" s="33" t="s">
        <v>682</v>
      </c>
      <c r="E429" s="33" t="s">
        <v>632</v>
      </c>
      <c r="F429" s="34" t="s">
        <v>815</v>
      </c>
      <c r="G429" s="37" t="s">
        <v>631</v>
      </c>
      <c r="H429" s="35">
        <v>22000</v>
      </c>
      <c r="I429" s="35">
        <v>0</v>
      </c>
      <c r="J429" s="35">
        <v>25</v>
      </c>
      <c r="K429" s="35">
        <f t="shared" si="60"/>
        <v>631.4</v>
      </c>
      <c r="L429" s="35">
        <f t="shared" si="61"/>
        <v>1561.9999999999998</v>
      </c>
      <c r="M429" s="36">
        <f t="shared" si="68"/>
        <v>242.00000000000003</v>
      </c>
      <c r="N429" s="35">
        <f t="shared" si="65"/>
        <v>668.8</v>
      </c>
      <c r="O429" s="35">
        <f t="shared" si="66"/>
        <v>1559.8000000000002</v>
      </c>
      <c r="P429" s="35">
        <v>1577.45</v>
      </c>
      <c r="Q429" s="35">
        <f t="shared" si="62"/>
        <v>6241.45</v>
      </c>
      <c r="R429" s="35">
        <f t="shared" si="63"/>
        <v>2902.6499999999996</v>
      </c>
      <c r="S429" s="35">
        <f t="shared" si="67"/>
        <v>3363.8</v>
      </c>
      <c r="T429" s="35">
        <f t="shared" si="64"/>
        <v>19097.349999999999</v>
      </c>
      <c r="U429" s="28"/>
      <c r="V429" s="28"/>
    </row>
    <row r="430" spans="1:22" s="6" customFormat="1" ht="18.75" customHeight="1" x14ac:dyDescent="0.3">
      <c r="A430" s="28">
        <v>419</v>
      </c>
      <c r="B430" s="33" t="s">
        <v>508</v>
      </c>
      <c r="C430" s="33" t="s">
        <v>509</v>
      </c>
      <c r="D430" s="33" t="s">
        <v>682</v>
      </c>
      <c r="E430" s="33" t="s">
        <v>632</v>
      </c>
      <c r="F430" s="34" t="s">
        <v>815</v>
      </c>
      <c r="G430" s="37" t="s">
        <v>631</v>
      </c>
      <c r="H430" s="35">
        <v>22000</v>
      </c>
      <c r="I430" s="35">
        <v>0</v>
      </c>
      <c r="J430" s="35">
        <v>25</v>
      </c>
      <c r="K430" s="35">
        <f t="shared" si="60"/>
        <v>631.4</v>
      </c>
      <c r="L430" s="35">
        <f t="shared" si="61"/>
        <v>1561.9999999999998</v>
      </c>
      <c r="M430" s="36">
        <f t="shared" si="68"/>
        <v>242.00000000000003</v>
      </c>
      <c r="N430" s="35">
        <f t="shared" si="65"/>
        <v>668.8</v>
      </c>
      <c r="O430" s="35">
        <f t="shared" si="66"/>
        <v>1559.8000000000002</v>
      </c>
      <c r="P430" s="35">
        <v>0</v>
      </c>
      <c r="Q430" s="35">
        <f t="shared" si="62"/>
        <v>4664</v>
      </c>
      <c r="R430" s="35">
        <f t="shared" si="63"/>
        <v>1325.1999999999998</v>
      </c>
      <c r="S430" s="35">
        <f t="shared" si="67"/>
        <v>3363.8</v>
      </c>
      <c r="T430" s="35">
        <f t="shared" si="64"/>
        <v>20674.8</v>
      </c>
      <c r="U430" s="28"/>
      <c r="V430" s="28"/>
    </row>
    <row r="431" spans="1:22" s="6" customFormat="1" ht="18.75" customHeight="1" x14ac:dyDescent="0.3">
      <c r="A431" s="28">
        <v>420</v>
      </c>
      <c r="B431" s="33" t="s">
        <v>548</v>
      </c>
      <c r="C431" s="33" t="s">
        <v>972</v>
      </c>
      <c r="D431" s="33" t="s">
        <v>98</v>
      </c>
      <c r="E431" s="33" t="s">
        <v>1080</v>
      </c>
      <c r="F431" s="34" t="s">
        <v>814</v>
      </c>
      <c r="G431" s="37" t="s">
        <v>631</v>
      </c>
      <c r="H431" s="35">
        <v>22000</v>
      </c>
      <c r="I431" s="35">
        <v>0</v>
      </c>
      <c r="J431" s="35">
        <v>25</v>
      </c>
      <c r="K431" s="35">
        <f t="shared" si="60"/>
        <v>631.4</v>
      </c>
      <c r="L431" s="35">
        <f t="shared" si="61"/>
        <v>1561.9999999999998</v>
      </c>
      <c r="M431" s="36">
        <f t="shared" si="68"/>
        <v>242.00000000000003</v>
      </c>
      <c r="N431" s="35">
        <f t="shared" si="65"/>
        <v>668.8</v>
      </c>
      <c r="O431" s="35">
        <f t="shared" si="66"/>
        <v>1559.8000000000002</v>
      </c>
      <c r="P431" s="35">
        <v>0</v>
      </c>
      <c r="Q431" s="35">
        <f t="shared" si="62"/>
        <v>4664</v>
      </c>
      <c r="R431" s="35">
        <f t="shared" si="63"/>
        <v>1325.1999999999998</v>
      </c>
      <c r="S431" s="35">
        <f t="shared" si="67"/>
        <v>3363.8</v>
      </c>
      <c r="T431" s="35">
        <f t="shared" si="64"/>
        <v>20674.8</v>
      </c>
      <c r="U431" s="28"/>
      <c r="V431" s="28"/>
    </row>
    <row r="432" spans="1:22" s="6" customFormat="1" ht="18.75" x14ac:dyDescent="0.3">
      <c r="A432" s="28">
        <v>421</v>
      </c>
      <c r="B432" s="33" t="s">
        <v>519</v>
      </c>
      <c r="C432" s="33" t="s">
        <v>520</v>
      </c>
      <c r="D432" s="33" t="s">
        <v>682</v>
      </c>
      <c r="E432" s="33" t="s">
        <v>632</v>
      </c>
      <c r="F432" s="34" t="s">
        <v>815</v>
      </c>
      <c r="G432" s="37" t="s">
        <v>631</v>
      </c>
      <c r="H432" s="35">
        <v>22000</v>
      </c>
      <c r="I432" s="35">
        <v>0</v>
      </c>
      <c r="J432" s="35">
        <v>25</v>
      </c>
      <c r="K432" s="35">
        <f t="shared" si="60"/>
        <v>631.4</v>
      </c>
      <c r="L432" s="35">
        <f t="shared" si="61"/>
        <v>1561.9999999999998</v>
      </c>
      <c r="M432" s="36">
        <f t="shared" si="68"/>
        <v>242.00000000000003</v>
      </c>
      <c r="N432" s="35">
        <f t="shared" si="65"/>
        <v>668.8</v>
      </c>
      <c r="O432" s="35">
        <f t="shared" si="66"/>
        <v>1559.8000000000002</v>
      </c>
      <c r="P432" s="35">
        <v>0</v>
      </c>
      <c r="Q432" s="35">
        <f t="shared" si="62"/>
        <v>4664</v>
      </c>
      <c r="R432" s="35">
        <f t="shared" si="63"/>
        <v>1325.1999999999998</v>
      </c>
      <c r="S432" s="35">
        <f t="shared" si="67"/>
        <v>3363.8</v>
      </c>
      <c r="T432" s="35">
        <f t="shared" si="64"/>
        <v>20674.8</v>
      </c>
      <c r="U432" s="28"/>
      <c r="V432" s="28"/>
    </row>
    <row r="433" spans="1:64" s="6" customFormat="1" ht="18.75" customHeight="1" x14ac:dyDescent="0.3">
      <c r="A433" s="28">
        <v>422</v>
      </c>
      <c r="B433" s="33" t="s">
        <v>107</v>
      </c>
      <c r="C433" s="33" t="s">
        <v>108</v>
      </c>
      <c r="D433" s="33" t="s">
        <v>1079</v>
      </c>
      <c r="E433" s="33" t="s">
        <v>632</v>
      </c>
      <c r="F433" s="34" t="s">
        <v>815</v>
      </c>
      <c r="G433" s="37" t="s">
        <v>631</v>
      </c>
      <c r="H433" s="35">
        <v>22000</v>
      </c>
      <c r="I433" s="35">
        <v>0</v>
      </c>
      <c r="J433" s="35">
        <v>25</v>
      </c>
      <c r="K433" s="35">
        <f t="shared" si="60"/>
        <v>631.4</v>
      </c>
      <c r="L433" s="35">
        <f t="shared" si="61"/>
        <v>1561.9999999999998</v>
      </c>
      <c r="M433" s="36">
        <f t="shared" si="68"/>
        <v>242.00000000000003</v>
      </c>
      <c r="N433" s="35">
        <f t="shared" si="65"/>
        <v>668.8</v>
      </c>
      <c r="O433" s="35">
        <f t="shared" si="66"/>
        <v>1559.8000000000002</v>
      </c>
      <c r="P433" s="35">
        <v>0</v>
      </c>
      <c r="Q433" s="35">
        <f t="shared" si="62"/>
        <v>4664</v>
      </c>
      <c r="R433" s="35">
        <f t="shared" si="63"/>
        <v>1325.1999999999998</v>
      </c>
      <c r="S433" s="35">
        <f t="shared" si="67"/>
        <v>3363.8</v>
      </c>
      <c r="T433" s="35">
        <f t="shared" si="64"/>
        <v>20674.8</v>
      </c>
      <c r="U433" s="28"/>
      <c r="V433" s="28"/>
    </row>
    <row r="434" spans="1:64" s="6" customFormat="1" ht="18.75" customHeight="1" x14ac:dyDescent="0.3">
      <c r="A434" s="28">
        <v>423</v>
      </c>
      <c r="B434" s="33" t="s">
        <v>695</v>
      </c>
      <c r="C434" s="33" t="s">
        <v>696</v>
      </c>
      <c r="D434" s="33" t="s">
        <v>682</v>
      </c>
      <c r="E434" s="33" t="s">
        <v>262</v>
      </c>
      <c r="F434" s="34" t="s">
        <v>814</v>
      </c>
      <c r="G434" s="37" t="s">
        <v>631</v>
      </c>
      <c r="H434" s="35">
        <v>20000</v>
      </c>
      <c r="I434" s="35">
        <v>0</v>
      </c>
      <c r="J434" s="35">
        <v>25</v>
      </c>
      <c r="K434" s="35">
        <f t="shared" si="60"/>
        <v>574</v>
      </c>
      <c r="L434" s="35">
        <f t="shared" si="61"/>
        <v>1419.9999999999998</v>
      </c>
      <c r="M434" s="36">
        <f t="shared" si="68"/>
        <v>220.00000000000003</v>
      </c>
      <c r="N434" s="35">
        <f t="shared" si="65"/>
        <v>608</v>
      </c>
      <c r="O434" s="35">
        <f t="shared" si="66"/>
        <v>1418</v>
      </c>
      <c r="P434" s="35">
        <v>0</v>
      </c>
      <c r="Q434" s="35">
        <f t="shared" si="62"/>
        <v>4240</v>
      </c>
      <c r="R434" s="35">
        <f t="shared" si="63"/>
        <v>1207</v>
      </c>
      <c r="S434" s="35">
        <f t="shared" si="67"/>
        <v>3058</v>
      </c>
      <c r="T434" s="35">
        <f t="shared" si="64"/>
        <v>18793</v>
      </c>
      <c r="U434" s="28"/>
      <c r="V434" s="28"/>
    </row>
    <row r="435" spans="1:64" s="6" customFormat="1" ht="18.75" customHeight="1" x14ac:dyDescent="0.3">
      <c r="A435" s="28">
        <v>424</v>
      </c>
      <c r="B435" s="33" t="s">
        <v>722</v>
      </c>
      <c r="C435" s="33" t="s">
        <v>723</v>
      </c>
      <c r="D435" s="33" t="s">
        <v>390</v>
      </c>
      <c r="E435" s="33" t="s">
        <v>353</v>
      </c>
      <c r="F435" s="34" t="s">
        <v>814</v>
      </c>
      <c r="G435" s="37" t="s">
        <v>631</v>
      </c>
      <c r="H435" s="35">
        <v>20000</v>
      </c>
      <c r="I435" s="35">
        <v>0</v>
      </c>
      <c r="J435" s="35">
        <v>25</v>
      </c>
      <c r="K435" s="35">
        <f t="shared" si="60"/>
        <v>574</v>
      </c>
      <c r="L435" s="35">
        <f t="shared" si="61"/>
        <v>1419.9999999999998</v>
      </c>
      <c r="M435" s="36">
        <f t="shared" si="68"/>
        <v>220.00000000000003</v>
      </c>
      <c r="N435" s="35">
        <f t="shared" si="65"/>
        <v>608</v>
      </c>
      <c r="O435" s="35">
        <f t="shared" si="66"/>
        <v>1418</v>
      </c>
      <c r="P435" s="35">
        <v>0</v>
      </c>
      <c r="Q435" s="35">
        <f t="shared" si="62"/>
        <v>4240</v>
      </c>
      <c r="R435" s="35">
        <f t="shared" si="63"/>
        <v>1207</v>
      </c>
      <c r="S435" s="35">
        <f t="shared" si="67"/>
        <v>3058</v>
      </c>
      <c r="T435" s="35">
        <f t="shared" si="64"/>
        <v>18793</v>
      </c>
      <c r="U435" s="106"/>
      <c r="V435" s="106"/>
      <c r="W435" s="107"/>
    </row>
    <row r="436" spans="1:64" s="6" customFormat="1" ht="18.75" customHeight="1" x14ac:dyDescent="0.3">
      <c r="A436" s="28">
        <v>425</v>
      </c>
      <c r="B436" s="33" t="s">
        <v>763</v>
      </c>
      <c r="C436" s="33" t="s">
        <v>764</v>
      </c>
      <c r="D436" s="33" t="s">
        <v>98</v>
      </c>
      <c r="E436" s="33" t="s">
        <v>221</v>
      </c>
      <c r="F436" s="34" t="s">
        <v>814</v>
      </c>
      <c r="G436" s="37" t="s">
        <v>631</v>
      </c>
      <c r="H436" s="35">
        <v>20000</v>
      </c>
      <c r="I436" s="35">
        <v>0</v>
      </c>
      <c r="J436" s="35">
        <v>25</v>
      </c>
      <c r="K436" s="35">
        <f t="shared" si="60"/>
        <v>574</v>
      </c>
      <c r="L436" s="35">
        <f t="shared" si="61"/>
        <v>1419.9999999999998</v>
      </c>
      <c r="M436" s="36">
        <f t="shared" si="68"/>
        <v>220.00000000000003</v>
      </c>
      <c r="N436" s="35">
        <f t="shared" si="65"/>
        <v>608</v>
      </c>
      <c r="O436" s="35">
        <f t="shared" si="66"/>
        <v>1418</v>
      </c>
      <c r="P436" s="35">
        <v>0</v>
      </c>
      <c r="Q436" s="35">
        <f t="shared" si="62"/>
        <v>4240</v>
      </c>
      <c r="R436" s="35">
        <f t="shared" si="63"/>
        <v>1207</v>
      </c>
      <c r="S436" s="35">
        <f t="shared" si="67"/>
        <v>3058</v>
      </c>
      <c r="T436" s="35">
        <f t="shared" si="64"/>
        <v>18793</v>
      </c>
      <c r="U436" s="106"/>
      <c r="V436" s="106"/>
      <c r="W436" s="107"/>
    </row>
    <row r="437" spans="1:64" s="130" customFormat="1" ht="18" customHeight="1" x14ac:dyDescent="0.3">
      <c r="A437" s="28">
        <v>426</v>
      </c>
      <c r="B437" s="33" t="s">
        <v>758</v>
      </c>
      <c r="C437" s="33" t="s">
        <v>759</v>
      </c>
      <c r="D437" s="33" t="s">
        <v>390</v>
      </c>
      <c r="E437" s="33" t="s">
        <v>353</v>
      </c>
      <c r="F437" s="34" t="s">
        <v>814</v>
      </c>
      <c r="G437" s="37" t="s">
        <v>631</v>
      </c>
      <c r="H437" s="35">
        <v>20000</v>
      </c>
      <c r="I437" s="35">
        <v>0</v>
      </c>
      <c r="J437" s="35">
        <v>25</v>
      </c>
      <c r="K437" s="35">
        <f t="shared" si="60"/>
        <v>574</v>
      </c>
      <c r="L437" s="35">
        <f t="shared" si="61"/>
        <v>1419.9999999999998</v>
      </c>
      <c r="M437" s="36">
        <f t="shared" si="68"/>
        <v>220.00000000000003</v>
      </c>
      <c r="N437" s="35">
        <f t="shared" si="65"/>
        <v>608</v>
      </c>
      <c r="O437" s="35">
        <f t="shared" si="66"/>
        <v>1418</v>
      </c>
      <c r="P437" s="35">
        <v>0</v>
      </c>
      <c r="Q437" s="35">
        <f t="shared" si="62"/>
        <v>4240</v>
      </c>
      <c r="R437" s="35">
        <f t="shared" si="63"/>
        <v>1207</v>
      </c>
      <c r="S437" s="35">
        <f t="shared" si="67"/>
        <v>3058</v>
      </c>
      <c r="T437" s="35">
        <f t="shared" si="64"/>
        <v>18793</v>
      </c>
      <c r="U437" s="28"/>
      <c r="V437" s="28"/>
      <c r="W437" s="6"/>
    </row>
    <row r="438" spans="1:64" s="6" customFormat="1" ht="18.75" customHeight="1" x14ac:dyDescent="0.3">
      <c r="A438" s="28">
        <v>427</v>
      </c>
      <c r="B438" s="33" t="s">
        <v>794</v>
      </c>
      <c r="C438" s="33" t="s">
        <v>795</v>
      </c>
      <c r="D438" s="33" t="s">
        <v>38</v>
      </c>
      <c r="E438" s="33" t="s">
        <v>88</v>
      </c>
      <c r="F438" s="34" t="s">
        <v>814</v>
      </c>
      <c r="G438" s="37" t="s">
        <v>631</v>
      </c>
      <c r="H438" s="35">
        <v>20000</v>
      </c>
      <c r="I438" s="35">
        <v>0</v>
      </c>
      <c r="J438" s="35">
        <v>25</v>
      </c>
      <c r="K438" s="35">
        <f t="shared" si="60"/>
        <v>574</v>
      </c>
      <c r="L438" s="35">
        <f t="shared" si="61"/>
        <v>1419.9999999999998</v>
      </c>
      <c r="M438" s="36">
        <f t="shared" si="68"/>
        <v>220.00000000000003</v>
      </c>
      <c r="N438" s="35">
        <f t="shared" si="65"/>
        <v>608</v>
      </c>
      <c r="O438" s="35">
        <f t="shared" si="66"/>
        <v>1418</v>
      </c>
      <c r="P438" s="35">
        <v>0</v>
      </c>
      <c r="Q438" s="35">
        <f t="shared" si="62"/>
        <v>4240</v>
      </c>
      <c r="R438" s="35">
        <f t="shared" si="63"/>
        <v>1207</v>
      </c>
      <c r="S438" s="35">
        <f t="shared" si="67"/>
        <v>3058</v>
      </c>
      <c r="T438" s="35">
        <f t="shared" si="64"/>
        <v>18793</v>
      </c>
      <c r="U438" s="28"/>
      <c r="V438" s="28"/>
    </row>
    <row r="439" spans="1:64" s="6" customFormat="1" ht="18.75" customHeight="1" x14ac:dyDescent="0.3">
      <c r="A439" s="28">
        <v>428</v>
      </c>
      <c r="B439" s="65" t="s">
        <v>420</v>
      </c>
      <c r="C439" s="65" t="s">
        <v>421</v>
      </c>
      <c r="D439" s="33" t="s">
        <v>136</v>
      </c>
      <c r="E439" s="33" t="s">
        <v>88</v>
      </c>
      <c r="F439" s="34" t="s">
        <v>814</v>
      </c>
      <c r="G439" s="37" t="s">
        <v>631</v>
      </c>
      <c r="H439" s="35">
        <v>18000</v>
      </c>
      <c r="I439" s="35">
        <v>0</v>
      </c>
      <c r="J439" s="35">
        <v>25</v>
      </c>
      <c r="K439" s="35">
        <f t="shared" si="60"/>
        <v>516.6</v>
      </c>
      <c r="L439" s="35">
        <f t="shared" si="61"/>
        <v>1277.9999999999998</v>
      </c>
      <c r="M439" s="36">
        <f t="shared" si="68"/>
        <v>198.00000000000003</v>
      </c>
      <c r="N439" s="35">
        <f t="shared" si="65"/>
        <v>547.20000000000005</v>
      </c>
      <c r="O439" s="35">
        <f t="shared" si="66"/>
        <v>1276.2</v>
      </c>
      <c r="P439" s="35">
        <v>1577.45</v>
      </c>
      <c r="Q439" s="35">
        <f t="shared" si="62"/>
        <v>5393.45</v>
      </c>
      <c r="R439" s="35">
        <f t="shared" si="63"/>
        <v>2666.25</v>
      </c>
      <c r="S439" s="35">
        <f t="shared" si="67"/>
        <v>2752.2</v>
      </c>
      <c r="T439" s="35">
        <f t="shared" si="64"/>
        <v>15333.75</v>
      </c>
      <c r="U439" s="28"/>
      <c r="V439" s="28"/>
    </row>
    <row r="440" spans="1:64" s="6" customFormat="1" ht="18.75" customHeight="1" x14ac:dyDescent="0.3">
      <c r="A440" s="28">
        <v>429</v>
      </c>
      <c r="B440" s="33" t="s">
        <v>358</v>
      </c>
      <c r="C440" s="33" t="s">
        <v>359</v>
      </c>
      <c r="D440" s="33" t="s">
        <v>98</v>
      </c>
      <c r="E440" s="33" t="s">
        <v>353</v>
      </c>
      <c r="F440" s="34" t="s">
        <v>814</v>
      </c>
      <c r="G440" s="37" t="s">
        <v>631</v>
      </c>
      <c r="H440" s="35">
        <v>16564.419999999998</v>
      </c>
      <c r="I440" s="35">
        <v>0</v>
      </c>
      <c r="J440" s="35">
        <v>25</v>
      </c>
      <c r="K440" s="35">
        <f t="shared" si="60"/>
        <v>475.39885399999997</v>
      </c>
      <c r="L440" s="35">
        <f t="shared" si="61"/>
        <v>1176.0738199999998</v>
      </c>
      <c r="M440" s="36">
        <f t="shared" si="68"/>
        <v>182.20862</v>
      </c>
      <c r="N440" s="35">
        <f t="shared" si="65"/>
        <v>503.55836799999997</v>
      </c>
      <c r="O440" s="35">
        <f t="shared" si="66"/>
        <v>1174.4173779999999</v>
      </c>
      <c r="P440" s="35">
        <v>0</v>
      </c>
      <c r="Q440" s="35">
        <f t="shared" si="62"/>
        <v>3511.6570400000001</v>
      </c>
      <c r="R440" s="35">
        <f t="shared" si="63"/>
        <v>1003.957222</v>
      </c>
      <c r="S440" s="35">
        <f t="shared" si="67"/>
        <v>2532.6998180000001</v>
      </c>
      <c r="T440" s="35">
        <f t="shared" si="64"/>
        <v>15560.462777999997</v>
      </c>
      <c r="U440" s="28"/>
      <c r="V440" s="28"/>
    </row>
    <row r="441" spans="1:64" s="6" customFormat="1" ht="18.75" customHeight="1" x14ac:dyDescent="0.3">
      <c r="A441" s="28">
        <v>430</v>
      </c>
      <c r="B441" s="33" t="s">
        <v>1001</v>
      </c>
      <c r="C441" s="33" t="s">
        <v>460</v>
      </c>
      <c r="D441" s="33" t="s">
        <v>390</v>
      </c>
      <c r="E441" s="33" t="s">
        <v>353</v>
      </c>
      <c r="F441" s="34" t="s">
        <v>814</v>
      </c>
      <c r="G441" s="37" t="s">
        <v>631</v>
      </c>
      <c r="H441" s="35">
        <v>15000</v>
      </c>
      <c r="I441" s="35">
        <v>0</v>
      </c>
      <c r="J441" s="35">
        <v>25</v>
      </c>
      <c r="K441" s="35">
        <f t="shared" si="60"/>
        <v>430.5</v>
      </c>
      <c r="L441" s="35">
        <f t="shared" si="61"/>
        <v>1065</v>
      </c>
      <c r="M441" s="36">
        <f t="shared" si="68"/>
        <v>165.00000000000003</v>
      </c>
      <c r="N441" s="35">
        <f t="shared" si="65"/>
        <v>456</v>
      </c>
      <c r="O441" s="35">
        <f t="shared" si="66"/>
        <v>1063.5</v>
      </c>
      <c r="P441" s="35"/>
      <c r="Q441" s="35">
        <f t="shared" si="62"/>
        <v>3180</v>
      </c>
      <c r="R441" s="35">
        <f t="shared" si="63"/>
        <v>911.5</v>
      </c>
      <c r="S441" s="35">
        <f t="shared" si="67"/>
        <v>2293.5</v>
      </c>
      <c r="T441" s="35">
        <f t="shared" si="64"/>
        <v>14088.5</v>
      </c>
      <c r="U441" s="28"/>
      <c r="V441" s="28"/>
    </row>
    <row r="442" spans="1:64" s="8" customFormat="1" ht="18.75" x14ac:dyDescent="0.3">
      <c r="A442" s="64"/>
      <c r="B442" s="38"/>
      <c r="C442" s="39"/>
      <c r="D442" s="40"/>
      <c r="E442" s="33"/>
      <c r="F442" s="34"/>
      <c r="G442" s="37"/>
      <c r="H442" s="41">
        <f t="shared" ref="H442:T442" si="69">SUM(H12:H441)</f>
        <v>20075244.940000005</v>
      </c>
      <c r="I442" s="41">
        <f t="shared" si="69"/>
        <v>991977.02000000025</v>
      </c>
      <c r="J442" s="41">
        <f t="shared" si="69"/>
        <v>10750</v>
      </c>
      <c r="K442" s="41">
        <f>SUM(K12:K441)</f>
        <v>576159.52977800067</v>
      </c>
      <c r="L442" s="41">
        <f>SUM(L12:L441)</f>
        <v>1425342.3907400002</v>
      </c>
      <c r="M442" s="42">
        <f>SUM(M12:M441)</f>
        <v>200871.11296999993</v>
      </c>
      <c r="N442" s="41">
        <f>SUM(N12:N441)</f>
        <v>604974.74217600026</v>
      </c>
      <c r="O442" s="41">
        <f t="shared" si="69"/>
        <v>1410944.3822460014</v>
      </c>
      <c r="P442" s="41">
        <f t="shared" si="69"/>
        <v>141970.49999999991</v>
      </c>
      <c r="Q442" s="41">
        <f t="shared" si="69"/>
        <v>4360262.6579100043</v>
      </c>
      <c r="R442" s="41">
        <f t="shared" si="69"/>
        <v>2325831.7919539991</v>
      </c>
      <c r="S442" s="41">
        <f t="shared" si="69"/>
        <v>3037157.8859559982</v>
      </c>
      <c r="T442" s="41">
        <f t="shared" si="69"/>
        <v>17749413.148045983</v>
      </c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8.75" x14ac:dyDescent="0.3">
      <c r="A443" s="64"/>
      <c r="B443" s="38"/>
      <c r="C443" s="39"/>
      <c r="D443" s="40"/>
      <c r="E443" s="33"/>
      <c r="F443" s="34"/>
      <c r="G443" s="37"/>
      <c r="H443" s="41"/>
      <c r="I443" s="41"/>
      <c r="J443" s="41"/>
      <c r="K443" s="41"/>
      <c r="L443" s="41"/>
      <c r="M443" s="42"/>
      <c r="N443" s="41"/>
      <c r="O443" s="41"/>
      <c r="P443" s="41"/>
      <c r="Q443" s="41"/>
      <c r="R443" s="41"/>
      <c r="S443" s="41"/>
      <c r="T443" s="41"/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64" s="8" customFormat="1" ht="18.75" x14ac:dyDescent="0.3">
      <c r="A444" s="28"/>
      <c r="B444" s="38"/>
      <c r="C444" s="39"/>
      <c r="D444" s="40"/>
      <c r="E444" s="33"/>
      <c r="F444" s="34"/>
      <c r="G444" s="37"/>
      <c r="H444" s="41"/>
      <c r="I444" s="41"/>
      <c r="J444" s="41"/>
      <c r="K444" s="41"/>
      <c r="L444" s="41"/>
      <c r="M444" s="42"/>
      <c r="N444" s="41"/>
      <c r="O444" s="41"/>
      <c r="P444" s="41"/>
      <c r="Q444" s="41"/>
      <c r="R444" s="41"/>
      <c r="S444" s="41"/>
      <c r="T444" s="41"/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64" s="8" customFormat="1" ht="18.75" x14ac:dyDescent="0.3">
      <c r="A445" s="28"/>
      <c r="B445" s="38"/>
      <c r="C445" s="39"/>
      <c r="D445" s="40"/>
      <c r="E445" s="33"/>
      <c r="F445" s="34"/>
      <c r="G445" s="37"/>
      <c r="H445" s="35"/>
      <c r="I445" s="35"/>
      <c r="J445" s="35"/>
      <c r="K445" s="35"/>
      <c r="L445" s="35"/>
      <c r="M445" s="36"/>
      <c r="N445" s="35"/>
      <c r="O445" s="35"/>
      <c r="P445" s="35"/>
      <c r="Q445" s="35"/>
      <c r="R445" s="35"/>
      <c r="S445" s="35"/>
      <c r="T445" s="35"/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</row>
    <row r="446" spans="1:64" s="11" customFormat="1" ht="18.75" customHeight="1" x14ac:dyDescent="0.3">
      <c r="A446" s="28"/>
      <c r="B446" s="152" t="s">
        <v>120</v>
      </c>
      <c r="C446" s="153"/>
      <c r="D446" s="154"/>
      <c r="E446" s="29"/>
      <c r="F446" s="30"/>
      <c r="G446" s="63"/>
      <c r="H446" s="31"/>
      <c r="I446" s="31"/>
      <c r="J446" s="31"/>
      <c r="K446" s="31"/>
      <c r="L446" s="31"/>
      <c r="M446" s="32"/>
      <c r="N446" s="31"/>
      <c r="O446" s="31"/>
      <c r="P446" s="31"/>
      <c r="Q446" s="31"/>
      <c r="R446" s="31"/>
      <c r="S446" s="31"/>
      <c r="T446" s="31"/>
      <c r="U446" s="28"/>
      <c r="V446" s="2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</row>
    <row r="447" spans="1:64" s="6" customFormat="1" ht="18.75" x14ac:dyDescent="0.3">
      <c r="A447" s="28">
        <v>1</v>
      </c>
      <c r="B447" s="33" t="s">
        <v>798</v>
      </c>
      <c r="C447" s="33" t="s">
        <v>715</v>
      </c>
      <c r="D447" s="33" t="s">
        <v>120</v>
      </c>
      <c r="E447" s="33" t="s">
        <v>518</v>
      </c>
      <c r="F447" s="34" t="s">
        <v>814</v>
      </c>
      <c r="G447" s="37" t="s">
        <v>983</v>
      </c>
      <c r="H447" s="35">
        <v>140000</v>
      </c>
      <c r="I447" s="35">
        <v>21514.44</v>
      </c>
      <c r="J447" s="35">
        <v>25</v>
      </c>
      <c r="K447" s="35">
        <f t="shared" ref="K447:K481" si="70">+H447*2.87%</f>
        <v>4018</v>
      </c>
      <c r="L447" s="35">
        <f t="shared" ref="L447:L481" si="71">+H447*7.1%</f>
        <v>9940</v>
      </c>
      <c r="M447" s="36">
        <f>74808*1.1%</f>
        <v>822.88800000000003</v>
      </c>
      <c r="N447" s="35">
        <f t="shared" ref="N447:N481" si="72">+H447*3.04%</f>
        <v>4256</v>
      </c>
      <c r="O447" s="35">
        <f t="shared" ref="O447:O481" si="73">H447*7.09%</f>
        <v>9926</v>
      </c>
      <c r="P447" s="35">
        <v>0</v>
      </c>
      <c r="Q447" s="35">
        <f t="shared" ref="Q447:Q481" si="74">SUM(K447:P447)</f>
        <v>28962.887999999999</v>
      </c>
      <c r="R447" s="35">
        <f t="shared" ref="R447:R481" si="75">+I447+J447+K447+N447+P447</f>
        <v>29813.439999999999</v>
      </c>
      <c r="S447" s="35">
        <f t="shared" ref="S447:S481" si="76">+L447+M447+O447</f>
        <v>20688.887999999999</v>
      </c>
      <c r="T447" s="35">
        <f t="shared" ref="T447:T481" si="77">+H447-R447</f>
        <v>110186.56</v>
      </c>
      <c r="U447" s="28"/>
      <c r="V447" s="28"/>
    </row>
    <row r="448" spans="1:64" s="6" customFormat="1" ht="18.75" x14ac:dyDescent="0.3">
      <c r="A448" s="28">
        <v>2</v>
      </c>
      <c r="B448" s="33" t="s">
        <v>1124</v>
      </c>
      <c r="C448" s="33" t="s">
        <v>1125</v>
      </c>
      <c r="D448" s="33" t="s">
        <v>120</v>
      </c>
      <c r="E448" s="33" t="s">
        <v>518</v>
      </c>
      <c r="F448" s="101" t="s">
        <v>815</v>
      </c>
      <c r="G448" s="37" t="s">
        <v>983</v>
      </c>
      <c r="H448" s="35">
        <v>90000</v>
      </c>
      <c r="I448" s="35">
        <v>9753.19</v>
      </c>
      <c r="J448" s="35">
        <v>25</v>
      </c>
      <c r="K448" s="35">
        <f t="shared" si="70"/>
        <v>2583</v>
      </c>
      <c r="L448" s="35">
        <f t="shared" si="71"/>
        <v>6389.9999999999991</v>
      </c>
      <c r="M448" s="36">
        <f>74808*1.1%</f>
        <v>822.88800000000003</v>
      </c>
      <c r="N448" s="35">
        <f t="shared" si="72"/>
        <v>2736</v>
      </c>
      <c r="O448" s="35">
        <f t="shared" si="73"/>
        <v>6381</v>
      </c>
      <c r="P448" s="102"/>
      <c r="Q448" s="35">
        <f t="shared" si="74"/>
        <v>18912.887999999999</v>
      </c>
      <c r="R448" s="35">
        <f t="shared" si="75"/>
        <v>15097.19</v>
      </c>
      <c r="S448" s="35">
        <f t="shared" si="76"/>
        <v>13593.887999999999</v>
      </c>
      <c r="T448" s="35">
        <f t="shared" si="77"/>
        <v>74902.81</v>
      </c>
      <c r="U448" s="103">
        <f>+N448+O448</f>
        <v>9117</v>
      </c>
      <c r="V448" s="104">
        <f>+H448-T448</f>
        <v>15097.190000000002</v>
      </c>
    </row>
    <row r="449" spans="1:22" s="6" customFormat="1" ht="18.75" x14ac:dyDescent="0.3">
      <c r="A449" s="28">
        <v>3</v>
      </c>
      <c r="B449" s="33" t="s">
        <v>173</v>
      </c>
      <c r="C449" s="33" t="s">
        <v>174</v>
      </c>
      <c r="D449" s="33" t="s">
        <v>120</v>
      </c>
      <c r="E449" s="37" t="s">
        <v>175</v>
      </c>
      <c r="F449" s="105" t="s">
        <v>814</v>
      </c>
      <c r="G449" s="37" t="s">
        <v>630</v>
      </c>
      <c r="H449" s="35">
        <v>70131.600000000006</v>
      </c>
      <c r="I449" s="35">
        <v>5393.21</v>
      </c>
      <c r="J449" s="35">
        <v>25</v>
      </c>
      <c r="K449" s="35">
        <f t="shared" si="70"/>
        <v>2012.7769200000002</v>
      </c>
      <c r="L449" s="35">
        <f t="shared" si="71"/>
        <v>4979.3436000000002</v>
      </c>
      <c r="M449" s="36">
        <f t="shared" ref="M449:M481" si="78">H449*1.1%</f>
        <v>771.44760000000019</v>
      </c>
      <c r="N449" s="35">
        <f t="shared" si="72"/>
        <v>2132.0006400000002</v>
      </c>
      <c r="O449" s="35">
        <f t="shared" si="73"/>
        <v>4972.3304400000006</v>
      </c>
      <c r="P449" s="35">
        <v>0</v>
      </c>
      <c r="Q449" s="35">
        <f t="shared" si="74"/>
        <v>14867.899200000003</v>
      </c>
      <c r="R449" s="35">
        <f t="shared" si="75"/>
        <v>9562.9875600000014</v>
      </c>
      <c r="S449" s="35">
        <f t="shared" si="76"/>
        <v>10723.121640000001</v>
      </c>
      <c r="T449" s="35">
        <f t="shared" si="77"/>
        <v>60568.612440000004</v>
      </c>
      <c r="U449" s="28"/>
      <c r="V449" s="28"/>
    </row>
    <row r="450" spans="1:22" s="6" customFormat="1" ht="18.75" x14ac:dyDescent="0.3">
      <c r="A450" s="28">
        <v>4</v>
      </c>
      <c r="B450" s="33" t="s">
        <v>176</v>
      </c>
      <c r="C450" s="33" t="s">
        <v>177</v>
      </c>
      <c r="D450" s="33" t="s">
        <v>120</v>
      </c>
      <c r="E450" s="37" t="s">
        <v>178</v>
      </c>
      <c r="F450" s="34" t="s">
        <v>814</v>
      </c>
      <c r="G450" s="37" t="s">
        <v>630</v>
      </c>
      <c r="H450" s="35">
        <v>70131.600000000006</v>
      </c>
      <c r="I450" s="35">
        <v>5077.72</v>
      </c>
      <c r="J450" s="35">
        <v>25</v>
      </c>
      <c r="K450" s="35">
        <f t="shared" si="70"/>
        <v>2012.7769200000002</v>
      </c>
      <c r="L450" s="35">
        <f t="shared" si="71"/>
        <v>4979.3436000000002</v>
      </c>
      <c r="M450" s="36">
        <f t="shared" si="78"/>
        <v>771.44760000000019</v>
      </c>
      <c r="N450" s="35">
        <f t="shared" si="72"/>
        <v>2132.0006400000002</v>
      </c>
      <c r="O450" s="35">
        <f t="shared" si="73"/>
        <v>4972.3304400000006</v>
      </c>
      <c r="P450" s="35">
        <v>1577.45</v>
      </c>
      <c r="Q450" s="35">
        <f t="shared" si="74"/>
        <v>16445.349200000004</v>
      </c>
      <c r="R450" s="35">
        <f t="shared" si="75"/>
        <v>10824.947560000001</v>
      </c>
      <c r="S450" s="35">
        <f t="shared" si="76"/>
        <v>10723.121640000001</v>
      </c>
      <c r="T450" s="35">
        <f t="shared" si="77"/>
        <v>59306.652440000005</v>
      </c>
      <c r="U450" s="28"/>
      <c r="V450" s="28"/>
    </row>
    <row r="451" spans="1:22" s="6" customFormat="1" ht="18.75" x14ac:dyDescent="0.3">
      <c r="A451" s="28">
        <v>5</v>
      </c>
      <c r="B451" s="33" t="s">
        <v>118</v>
      </c>
      <c r="C451" s="33" t="s">
        <v>119</v>
      </c>
      <c r="D451" s="33" t="s">
        <v>120</v>
      </c>
      <c r="E451" s="33" t="s">
        <v>971</v>
      </c>
      <c r="F451" s="34" t="s">
        <v>815</v>
      </c>
      <c r="G451" s="37" t="s">
        <v>630</v>
      </c>
      <c r="H451" s="35">
        <v>69797.64</v>
      </c>
      <c r="I451" s="35">
        <v>5330.37</v>
      </c>
      <c r="J451" s="35">
        <v>25</v>
      </c>
      <c r="K451" s="35">
        <f t="shared" si="70"/>
        <v>2003.192268</v>
      </c>
      <c r="L451" s="35">
        <f t="shared" si="71"/>
        <v>4955.6324399999994</v>
      </c>
      <c r="M451" s="36">
        <f t="shared" si="78"/>
        <v>767.77404000000001</v>
      </c>
      <c r="N451" s="35">
        <f t="shared" si="72"/>
        <v>2121.8482559999998</v>
      </c>
      <c r="O451" s="35">
        <f t="shared" si="73"/>
        <v>4948.6526760000006</v>
      </c>
      <c r="P451" s="35">
        <v>0</v>
      </c>
      <c r="Q451" s="35">
        <f t="shared" si="74"/>
        <v>14797.099679999999</v>
      </c>
      <c r="R451" s="35">
        <f t="shared" si="75"/>
        <v>9480.410523999999</v>
      </c>
      <c r="S451" s="35">
        <f t="shared" si="76"/>
        <v>10672.059155999999</v>
      </c>
      <c r="T451" s="35">
        <f t="shared" si="77"/>
        <v>60317.229476</v>
      </c>
      <c r="U451" s="28"/>
      <c r="V451" s="28"/>
    </row>
    <row r="452" spans="1:22" s="6" customFormat="1" ht="18.75" x14ac:dyDescent="0.3">
      <c r="A452" s="28">
        <v>6</v>
      </c>
      <c r="B452" s="33" t="s">
        <v>383</v>
      </c>
      <c r="C452" s="33" t="s">
        <v>384</v>
      </c>
      <c r="D452" s="33" t="s">
        <v>120</v>
      </c>
      <c r="E452" s="37" t="s">
        <v>385</v>
      </c>
      <c r="F452" s="34" t="s">
        <v>815</v>
      </c>
      <c r="G452" s="37" t="s">
        <v>631</v>
      </c>
      <c r="H452" s="35">
        <v>64287.3</v>
      </c>
      <c r="I452" s="35">
        <v>4293.43</v>
      </c>
      <c r="J452" s="35">
        <v>25</v>
      </c>
      <c r="K452" s="35">
        <f t="shared" si="70"/>
        <v>1845.0455100000001</v>
      </c>
      <c r="L452" s="35">
        <f t="shared" si="71"/>
        <v>4564.3982999999998</v>
      </c>
      <c r="M452" s="36">
        <f t="shared" si="78"/>
        <v>707.16030000000012</v>
      </c>
      <c r="N452" s="35">
        <f t="shared" si="72"/>
        <v>1954.33392</v>
      </c>
      <c r="O452" s="35">
        <f t="shared" si="73"/>
        <v>4557.9695700000002</v>
      </c>
      <c r="P452" s="35">
        <v>0</v>
      </c>
      <c r="Q452" s="35">
        <f t="shared" si="74"/>
        <v>13628.907600000002</v>
      </c>
      <c r="R452" s="35">
        <f t="shared" si="75"/>
        <v>8117.8094300000002</v>
      </c>
      <c r="S452" s="35">
        <f t="shared" si="76"/>
        <v>9829.5281700000014</v>
      </c>
      <c r="T452" s="35">
        <f t="shared" si="77"/>
        <v>56169.490570000002</v>
      </c>
      <c r="U452" s="28"/>
      <c r="V452" s="28"/>
    </row>
    <row r="453" spans="1:22" s="6" customFormat="1" ht="18.75" x14ac:dyDescent="0.3">
      <c r="A453" s="28">
        <v>7</v>
      </c>
      <c r="B453" s="33" t="s">
        <v>474</v>
      </c>
      <c r="C453" s="33" t="s">
        <v>475</v>
      </c>
      <c r="D453" s="33" t="s">
        <v>120</v>
      </c>
      <c r="E453" s="33" t="s">
        <v>31</v>
      </c>
      <c r="F453" s="34" t="s">
        <v>815</v>
      </c>
      <c r="G453" s="37" t="s">
        <v>631</v>
      </c>
      <c r="H453" s="35">
        <v>45000</v>
      </c>
      <c r="I453" s="35">
        <v>911.71</v>
      </c>
      <c r="J453" s="35">
        <v>25</v>
      </c>
      <c r="K453" s="35">
        <f t="shared" si="70"/>
        <v>1291.5</v>
      </c>
      <c r="L453" s="35">
        <f t="shared" si="71"/>
        <v>3194.9999999999995</v>
      </c>
      <c r="M453" s="36">
        <f t="shared" si="78"/>
        <v>495.00000000000006</v>
      </c>
      <c r="N453" s="35">
        <f t="shared" si="72"/>
        <v>1368</v>
      </c>
      <c r="O453" s="35">
        <f t="shared" si="73"/>
        <v>3190.5</v>
      </c>
      <c r="P453" s="35">
        <v>1577.45</v>
      </c>
      <c r="Q453" s="35">
        <f t="shared" si="74"/>
        <v>11117.45</v>
      </c>
      <c r="R453" s="35">
        <f t="shared" si="75"/>
        <v>5173.66</v>
      </c>
      <c r="S453" s="35">
        <f t="shared" si="76"/>
        <v>6880.5</v>
      </c>
      <c r="T453" s="35">
        <f t="shared" si="77"/>
        <v>39826.339999999997</v>
      </c>
      <c r="U453" s="28"/>
      <c r="V453" s="28"/>
    </row>
    <row r="454" spans="1:22" s="6" customFormat="1" ht="18.75" x14ac:dyDescent="0.3">
      <c r="A454" s="28">
        <v>8</v>
      </c>
      <c r="B454" s="33" t="s">
        <v>868</v>
      </c>
      <c r="C454" s="33" t="s">
        <v>869</v>
      </c>
      <c r="D454" s="33" t="s">
        <v>120</v>
      </c>
      <c r="E454" s="33" t="s">
        <v>1097</v>
      </c>
      <c r="F454" s="34" t="s">
        <v>815</v>
      </c>
      <c r="G454" s="37" t="s">
        <v>631</v>
      </c>
      <c r="H454" s="35">
        <v>45000</v>
      </c>
      <c r="I454" s="35">
        <v>1148.33</v>
      </c>
      <c r="J454" s="35">
        <v>25</v>
      </c>
      <c r="K454" s="35">
        <f t="shared" si="70"/>
        <v>1291.5</v>
      </c>
      <c r="L454" s="35">
        <f t="shared" si="71"/>
        <v>3194.9999999999995</v>
      </c>
      <c r="M454" s="36">
        <f t="shared" si="78"/>
        <v>495.00000000000006</v>
      </c>
      <c r="N454" s="35">
        <f t="shared" si="72"/>
        <v>1368</v>
      </c>
      <c r="O454" s="35">
        <f t="shared" si="73"/>
        <v>3190.5</v>
      </c>
      <c r="P454" s="35">
        <v>0</v>
      </c>
      <c r="Q454" s="35">
        <f t="shared" si="74"/>
        <v>9540</v>
      </c>
      <c r="R454" s="35">
        <f t="shared" si="75"/>
        <v>3832.83</v>
      </c>
      <c r="S454" s="35">
        <f t="shared" si="76"/>
        <v>6880.5</v>
      </c>
      <c r="T454" s="35">
        <f t="shared" si="77"/>
        <v>41167.17</v>
      </c>
      <c r="V454" s="28"/>
    </row>
    <row r="455" spans="1:22" s="6" customFormat="1" ht="18.75" x14ac:dyDescent="0.3">
      <c r="A455" s="28">
        <v>9</v>
      </c>
      <c r="B455" s="33" t="s">
        <v>828</v>
      </c>
      <c r="C455" s="33" t="s">
        <v>829</v>
      </c>
      <c r="D455" s="33" t="s">
        <v>120</v>
      </c>
      <c r="E455" s="37" t="s">
        <v>394</v>
      </c>
      <c r="F455" s="34" t="s">
        <v>814</v>
      </c>
      <c r="G455" s="37" t="s">
        <v>631</v>
      </c>
      <c r="H455" s="35">
        <v>45000</v>
      </c>
      <c r="I455" s="35">
        <v>1148.33</v>
      </c>
      <c r="J455" s="35">
        <v>25</v>
      </c>
      <c r="K455" s="35">
        <f t="shared" si="70"/>
        <v>1291.5</v>
      </c>
      <c r="L455" s="35">
        <f t="shared" si="71"/>
        <v>3194.9999999999995</v>
      </c>
      <c r="M455" s="36">
        <f t="shared" si="78"/>
        <v>495.00000000000006</v>
      </c>
      <c r="N455" s="35">
        <f t="shared" si="72"/>
        <v>1368</v>
      </c>
      <c r="O455" s="35">
        <f t="shared" si="73"/>
        <v>3190.5</v>
      </c>
      <c r="P455" s="35">
        <v>0</v>
      </c>
      <c r="Q455" s="35">
        <f t="shared" si="74"/>
        <v>9540</v>
      </c>
      <c r="R455" s="35">
        <f t="shared" si="75"/>
        <v>3832.83</v>
      </c>
      <c r="S455" s="35">
        <f t="shared" si="76"/>
        <v>6880.5</v>
      </c>
      <c r="T455" s="35">
        <f t="shared" si="77"/>
        <v>41167.17</v>
      </c>
      <c r="U455" s="28"/>
      <c r="V455" s="28"/>
    </row>
    <row r="456" spans="1:22" s="6" customFormat="1" ht="18.75" x14ac:dyDescent="0.3">
      <c r="A456" s="28">
        <v>21</v>
      </c>
      <c r="B456" s="65" t="s">
        <v>381</v>
      </c>
      <c r="C456" s="65" t="s">
        <v>537</v>
      </c>
      <c r="D456" s="65" t="s">
        <v>120</v>
      </c>
      <c r="E456" s="67" t="s">
        <v>854</v>
      </c>
      <c r="F456" s="66" t="s">
        <v>815</v>
      </c>
      <c r="G456" s="67" t="s">
        <v>631</v>
      </c>
      <c r="H456" s="132">
        <v>45000</v>
      </c>
      <c r="I456" s="132">
        <v>911.71</v>
      </c>
      <c r="J456" s="35">
        <v>25</v>
      </c>
      <c r="K456" s="35">
        <f t="shared" si="70"/>
        <v>1291.5</v>
      </c>
      <c r="L456" s="35">
        <f t="shared" si="71"/>
        <v>3194.9999999999995</v>
      </c>
      <c r="M456" s="36">
        <f t="shared" si="78"/>
        <v>495.00000000000006</v>
      </c>
      <c r="N456" s="35">
        <f t="shared" si="72"/>
        <v>1368</v>
      </c>
      <c r="O456" s="35">
        <f t="shared" si="73"/>
        <v>3190.5</v>
      </c>
      <c r="P456" s="35">
        <v>1577.45</v>
      </c>
      <c r="Q456" s="35">
        <f t="shared" si="74"/>
        <v>11117.45</v>
      </c>
      <c r="R456" s="35">
        <f t="shared" si="75"/>
        <v>5173.66</v>
      </c>
      <c r="S456" s="35">
        <f t="shared" si="76"/>
        <v>6880.5</v>
      </c>
      <c r="T456" s="35">
        <f t="shared" si="77"/>
        <v>39826.339999999997</v>
      </c>
      <c r="U456" s="28"/>
      <c r="V456" s="28"/>
    </row>
    <row r="457" spans="1:22" s="6" customFormat="1" ht="18.75" x14ac:dyDescent="0.3">
      <c r="A457" s="28">
        <v>20</v>
      </c>
      <c r="B457" s="33" t="s">
        <v>741</v>
      </c>
      <c r="C457" s="33" t="s">
        <v>742</v>
      </c>
      <c r="D457" s="33" t="s">
        <v>120</v>
      </c>
      <c r="E457" s="33" t="s">
        <v>1097</v>
      </c>
      <c r="F457" s="34" t="s">
        <v>815</v>
      </c>
      <c r="G457" s="37" t="s">
        <v>631</v>
      </c>
      <c r="H457" s="35">
        <v>42500</v>
      </c>
      <c r="I457" s="132">
        <v>795.49</v>
      </c>
      <c r="J457" s="35">
        <v>25</v>
      </c>
      <c r="K457" s="35">
        <f t="shared" si="70"/>
        <v>1219.75</v>
      </c>
      <c r="L457" s="35">
        <f t="shared" si="71"/>
        <v>3017.4999999999995</v>
      </c>
      <c r="M457" s="36">
        <f t="shared" si="78"/>
        <v>467.50000000000006</v>
      </c>
      <c r="N457" s="35">
        <f t="shared" si="72"/>
        <v>1292</v>
      </c>
      <c r="O457" s="35">
        <f t="shared" si="73"/>
        <v>3013.25</v>
      </c>
      <c r="P457" s="35">
        <v>0</v>
      </c>
      <c r="Q457" s="35">
        <f t="shared" si="74"/>
        <v>9010</v>
      </c>
      <c r="R457" s="35">
        <f t="shared" si="75"/>
        <v>3332.24</v>
      </c>
      <c r="S457" s="35">
        <f t="shared" si="76"/>
        <v>6498.25</v>
      </c>
      <c r="T457" s="35">
        <f t="shared" si="77"/>
        <v>39167.760000000002</v>
      </c>
      <c r="U457" s="28"/>
      <c r="V457" s="28"/>
    </row>
    <row r="458" spans="1:22" s="6" customFormat="1" ht="18.75" x14ac:dyDescent="0.3">
      <c r="A458" s="28">
        <v>10</v>
      </c>
      <c r="B458" s="33" t="s">
        <v>382</v>
      </c>
      <c r="C458" s="33" t="s">
        <v>588</v>
      </c>
      <c r="D458" s="33" t="s">
        <v>120</v>
      </c>
      <c r="E458" s="33" t="s">
        <v>394</v>
      </c>
      <c r="F458" s="34" t="s">
        <v>815</v>
      </c>
      <c r="G458" s="37" t="s">
        <v>631</v>
      </c>
      <c r="H458" s="35">
        <v>40000</v>
      </c>
      <c r="I458" s="35">
        <v>206.03</v>
      </c>
      <c r="J458" s="35">
        <v>25</v>
      </c>
      <c r="K458" s="35">
        <f t="shared" si="70"/>
        <v>1148</v>
      </c>
      <c r="L458" s="35">
        <f t="shared" si="71"/>
        <v>2839.9999999999995</v>
      </c>
      <c r="M458" s="36">
        <f t="shared" si="78"/>
        <v>440.00000000000006</v>
      </c>
      <c r="N458" s="35">
        <f t="shared" si="72"/>
        <v>1216</v>
      </c>
      <c r="O458" s="35">
        <f t="shared" si="73"/>
        <v>2836</v>
      </c>
      <c r="P458" s="35">
        <v>1577.45</v>
      </c>
      <c r="Q458" s="35">
        <f t="shared" si="74"/>
        <v>10057.450000000001</v>
      </c>
      <c r="R458" s="35">
        <f t="shared" si="75"/>
        <v>4172.4799999999996</v>
      </c>
      <c r="S458" s="35">
        <f t="shared" si="76"/>
        <v>6116</v>
      </c>
      <c r="T458" s="35">
        <f t="shared" si="77"/>
        <v>35827.520000000004</v>
      </c>
      <c r="U458" s="28"/>
      <c r="V458" s="28"/>
    </row>
    <row r="459" spans="1:22" s="6" customFormat="1" ht="18.75" x14ac:dyDescent="0.3">
      <c r="A459" s="28">
        <v>11</v>
      </c>
      <c r="B459" s="33" t="s">
        <v>930</v>
      </c>
      <c r="C459" s="33" t="s">
        <v>931</v>
      </c>
      <c r="D459" s="33" t="s">
        <v>120</v>
      </c>
      <c r="E459" s="33" t="s">
        <v>394</v>
      </c>
      <c r="F459" s="34" t="s">
        <v>815</v>
      </c>
      <c r="G459" s="37" t="s">
        <v>631</v>
      </c>
      <c r="H459" s="35">
        <v>40000</v>
      </c>
      <c r="I459" s="35">
        <v>442.65</v>
      </c>
      <c r="J459" s="35">
        <v>25</v>
      </c>
      <c r="K459" s="35">
        <f t="shared" si="70"/>
        <v>1148</v>
      </c>
      <c r="L459" s="35">
        <f t="shared" si="71"/>
        <v>2839.9999999999995</v>
      </c>
      <c r="M459" s="36">
        <f t="shared" si="78"/>
        <v>440.00000000000006</v>
      </c>
      <c r="N459" s="35">
        <f t="shared" si="72"/>
        <v>1216</v>
      </c>
      <c r="O459" s="35">
        <f t="shared" si="73"/>
        <v>2836</v>
      </c>
      <c r="P459" s="35">
        <v>0</v>
      </c>
      <c r="Q459" s="35">
        <f t="shared" si="74"/>
        <v>8480</v>
      </c>
      <c r="R459" s="35">
        <f t="shared" si="75"/>
        <v>2831.65</v>
      </c>
      <c r="S459" s="35">
        <f t="shared" si="76"/>
        <v>6116</v>
      </c>
      <c r="T459" s="35">
        <f t="shared" si="77"/>
        <v>37168.35</v>
      </c>
      <c r="U459" s="28"/>
      <c r="V459" s="28"/>
    </row>
    <row r="460" spans="1:22" s="6" customFormat="1" ht="18.75" x14ac:dyDescent="0.3">
      <c r="A460" s="28">
        <v>12</v>
      </c>
      <c r="B460" s="33" t="s">
        <v>386</v>
      </c>
      <c r="C460" s="33" t="s">
        <v>387</v>
      </c>
      <c r="D460" s="33" t="s">
        <v>120</v>
      </c>
      <c r="E460" s="37" t="s">
        <v>394</v>
      </c>
      <c r="F460" s="34" t="s">
        <v>815</v>
      </c>
      <c r="G460" s="37" t="s">
        <v>631</v>
      </c>
      <c r="H460" s="35">
        <v>40000</v>
      </c>
      <c r="I460" s="35">
        <v>206.03</v>
      </c>
      <c r="J460" s="35">
        <v>25</v>
      </c>
      <c r="K460" s="35">
        <f t="shared" si="70"/>
        <v>1148</v>
      </c>
      <c r="L460" s="35">
        <f t="shared" si="71"/>
        <v>2839.9999999999995</v>
      </c>
      <c r="M460" s="36">
        <f t="shared" si="78"/>
        <v>440.00000000000006</v>
      </c>
      <c r="N460" s="35">
        <f t="shared" si="72"/>
        <v>1216</v>
      </c>
      <c r="O460" s="35">
        <f t="shared" si="73"/>
        <v>2836</v>
      </c>
      <c r="P460" s="35">
        <v>1577.45</v>
      </c>
      <c r="Q460" s="35">
        <f t="shared" si="74"/>
        <v>10057.450000000001</v>
      </c>
      <c r="R460" s="35">
        <f t="shared" si="75"/>
        <v>4172.4799999999996</v>
      </c>
      <c r="S460" s="35">
        <f t="shared" si="76"/>
        <v>6116</v>
      </c>
      <c r="T460" s="35">
        <f t="shared" si="77"/>
        <v>35827.520000000004</v>
      </c>
      <c r="U460" s="28"/>
      <c r="V460" s="28"/>
    </row>
    <row r="461" spans="1:22" s="6" customFormat="1" ht="18.75" x14ac:dyDescent="0.3">
      <c r="A461" s="28">
        <v>13</v>
      </c>
      <c r="B461" s="33" t="s">
        <v>523</v>
      </c>
      <c r="C461" s="33" t="s">
        <v>524</v>
      </c>
      <c r="D461" s="33" t="s">
        <v>120</v>
      </c>
      <c r="E461" s="33" t="s">
        <v>998</v>
      </c>
      <c r="F461" s="34" t="s">
        <v>814</v>
      </c>
      <c r="G461" s="37" t="s">
        <v>631</v>
      </c>
      <c r="H461" s="35">
        <v>40000</v>
      </c>
      <c r="I461" s="35">
        <v>442.65</v>
      </c>
      <c r="J461" s="35">
        <v>25</v>
      </c>
      <c r="K461" s="35">
        <f t="shared" si="70"/>
        <v>1148</v>
      </c>
      <c r="L461" s="35">
        <f t="shared" si="71"/>
        <v>2839.9999999999995</v>
      </c>
      <c r="M461" s="36">
        <f t="shared" si="78"/>
        <v>440.00000000000006</v>
      </c>
      <c r="N461" s="35">
        <f t="shared" si="72"/>
        <v>1216</v>
      </c>
      <c r="O461" s="35">
        <f t="shared" si="73"/>
        <v>2836</v>
      </c>
      <c r="P461" s="35">
        <v>0</v>
      </c>
      <c r="Q461" s="35">
        <f t="shared" si="74"/>
        <v>8480</v>
      </c>
      <c r="R461" s="35">
        <f t="shared" si="75"/>
        <v>2831.65</v>
      </c>
      <c r="S461" s="35">
        <f t="shared" si="76"/>
        <v>6116</v>
      </c>
      <c r="T461" s="35">
        <f t="shared" si="77"/>
        <v>37168.35</v>
      </c>
      <c r="U461" s="28"/>
      <c r="V461" s="28"/>
    </row>
    <row r="462" spans="1:22" s="6" customFormat="1" ht="18.75" x14ac:dyDescent="0.3">
      <c r="A462" s="28">
        <v>14</v>
      </c>
      <c r="B462" s="33" t="s">
        <v>874</v>
      </c>
      <c r="C462" s="33" t="s">
        <v>875</v>
      </c>
      <c r="D462" s="33" t="s">
        <v>120</v>
      </c>
      <c r="E462" s="33" t="s">
        <v>394</v>
      </c>
      <c r="F462" s="34" t="s">
        <v>815</v>
      </c>
      <c r="G462" s="37" t="s">
        <v>631</v>
      </c>
      <c r="H462" s="35">
        <v>40000</v>
      </c>
      <c r="I462" s="35">
        <v>442.65</v>
      </c>
      <c r="J462" s="35">
        <v>25</v>
      </c>
      <c r="K462" s="35">
        <f t="shared" si="70"/>
        <v>1148</v>
      </c>
      <c r="L462" s="35">
        <f t="shared" si="71"/>
        <v>2839.9999999999995</v>
      </c>
      <c r="M462" s="36">
        <f t="shared" si="78"/>
        <v>440.00000000000006</v>
      </c>
      <c r="N462" s="35">
        <f t="shared" si="72"/>
        <v>1216</v>
      </c>
      <c r="O462" s="35">
        <f t="shared" si="73"/>
        <v>2836</v>
      </c>
      <c r="P462" s="35">
        <v>0</v>
      </c>
      <c r="Q462" s="35">
        <f t="shared" si="74"/>
        <v>8480</v>
      </c>
      <c r="R462" s="35">
        <f t="shared" si="75"/>
        <v>2831.65</v>
      </c>
      <c r="S462" s="35">
        <f t="shared" si="76"/>
        <v>6116</v>
      </c>
      <c r="T462" s="35">
        <f t="shared" si="77"/>
        <v>37168.35</v>
      </c>
      <c r="U462" s="28"/>
      <c r="V462" s="28"/>
    </row>
    <row r="463" spans="1:22" s="6" customFormat="1" ht="18.75" x14ac:dyDescent="0.3">
      <c r="A463" s="28">
        <v>15</v>
      </c>
      <c r="B463" s="33" t="s">
        <v>1026</v>
      </c>
      <c r="C463" s="33" t="s">
        <v>1027</v>
      </c>
      <c r="D463" s="33" t="s">
        <v>120</v>
      </c>
      <c r="E463" s="33" t="s">
        <v>998</v>
      </c>
      <c r="F463" s="34" t="s">
        <v>815</v>
      </c>
      <c r="G463" s="37" t="s">
        <v>631</v>
      </c>
      <c r="H463" s="35">
        <v>40000</v>
      </c>
      <c r="I463" s="35">
        <v>442.65</v>
      </c>
      <c r="J463" s="35">
        <v>25</v>
      </c>
      <c r="K463" s="35">
        <f t="shared" si="70"/>
        <v>1148</v>
      </c>
      <c r="L463" s="35">
        <f t="shared" si="71"/>
        <v>2839.9999999999995</v>
      </c>
      <c r="M463" s="36">
        <f t="shared" si="78"/>
        <v>440.00000000000006</v>
      </c>
      <c r="N463" s="35">
        <f t="shared" si="72"/>
        <v>1216</v>
      </c>
      <c r="O463" s="35">
        <f t="shared" si="73"/>
        <v>2836</v>
      </c>
      <c r="P463" s="35"/>
      <c r="Q463" s="35">
        <f t="shared" si="74"/>
        <v>8480</v>
      </c>
      <c r="R463" s="35">
        <f t="shared" si="75"/>
        <v>2831.65</v>
      </c>
      <c r="S463" s="35">
        <f t="shared" si="76"/>
        <v>6116</v>
      </c>
      <c r="T463" s="35">
        <f t="shared" si="77"/>
        <v>37168.35</v>
      </c>
      <c r="U463" s="28"/>
      <c r="V463" s="28"/>
    </row>
    <row r="464" spans="1:22" s="6" customFormat="1" ht="18.75" x14ac:dyDescent="0.3">
      <c r="A464" s="28">
        <v>16</v>
      </c>
      <c r="B464" s="33" t="s">
        <v>663</v>
      </c>
      <c r="C464" s="33" t="s">
        <v>664</v>
      </c>
      <c r="D464" s="33" t="s">
        <v>120</v>
      </c>
      <c r="E464" s="33" t="s">
        <v>394</v>
      </c>
      <c r="F464" s="34" t="s">
        <v>815</v>
      </c>
      <c r="G464" s="37" t="s">
        <v>631</v>
      </c>
      <c r="H464" s="95">
        <v>37500</v>
      </c>
      <c r="I464" s="35">
        <v>0</v>
      </c>
      <c r="J464" s="35">
        <v>25</v>
      </c>
      <c r="K464" s="35">
        <f t="shared" si="70"/>
        <v>1076.25</v>
      </c>
      <c r="L464" s="35">
        <f t="shared" si="71"/>
        <v>2662.4999999999995</v>
      </c>
      <c r="M464" s="36">
        <f t="shared" si="78"/>
        <v>412.50000000000006</v>
      </c>
      <c r="N464" s="35">
        <f t="shared" si="72"/>
        <v>1140</v>
      </c>
      <c r="O464" s="35">
        <f t="shared" si="73"/>
        <v>2658.75</v>
      </c>
      <c r="P464" s="35">
        <v>1577.45</v>
      </c>
      <c r="Q464" s="35">
        <f t="shared" si="74"/>
        <v>9527.4500000000007</v>
      </c>
      <c r="R464" s="35">
        <f t="shared" si="75"/>
        <v>3818.7</v>
      </c>
      <c r="S464" s="35">
        <f t="shared" si="76"/>
        <v>5733.75</v>
      </c>
      <c r="T464" s="35">
        <f t="shared" si="77"/>
        <v>33681.300000000003</v>
      </c>
      <c r="U464" s="28"/>
      <c r="V464" s="28"/>
    </row>
    <row r="465" spans="1:22" s="6" customFormat="1" ht="18.75" x14ac:dyDescent="0.3">
      <c r="A465" s="28">
        <v>17</v>
      </c>
      <c r="B465" s="33" t="s">
        <v>659</v>
      </c>
      <c r="C465" s="33" t="s">
        <v>660</v>
      </c>
      <c r="D465" s="33" t="s">
        <v>120</v>
      </c>
      <c r="E465" s="33" t="s">
        <v>545</v>
      </c>
      <c r="F465" s="34" t="s">
        <v>815</v>
      </c>
      <c r="G465" s="37" t="s">
        <v>631</v>
      </c>
      <c r="H465" s="95">
        <v>37500</v>
      </c>
      <c r="I465" s="35">
        <v>0</v>
      </c>
      <c r="J465" s="35">
        <v>25</v>
      </c>
      <c r="K465" s="35">
        <f t="shared" si="70"/>
        <v>1076.25</v>
      </c>
      <c r="L465" s="35">
        <f t="shared" si="71"/>
        <v>2662.4999999999995</v>
      </c>
      <c r="M465" s="36">
        <f t="shared" si="78"/>
        <v>412.50000000000006</v>
      </c>
      <c r="N465" s="35">
        <f t="shared" si="72"/>
        <v>1140</v>
      </c>
      <c r="O465" s="35">
        <f t="shared" si="73"/>
        <v>2658.75</v>
      </c>
      <c r="P465" s="35">
        <v>1577.45</v>
      </c>
      <c r="Q465" s="35">
        <f t="shared" si="74"/>
        <v>9527.4500000000007</v>
      </c>
      <c r="R465" s="35">
        <f t="shared" si="75"/>
        <v>3818.7</v>
      </c>
      <c r="S465" s="35">
        <f t="shared" si="76"/>
        <v>5733.75</v>
      </c>
      <c r="T465" s="35">
        <f t="shared" si="77"/>
        <v>33681.300000000003</v>
      </c>
      <c r="U465" s="28"/>
      <c r="V465" s="28"/>
    </row>
    <row r="466" spans="1:22" s="6" customFormat="1" ht="18.75" x14ac:dyDescent="0.3">
      <c r="A466" s="28">
        <v>18</v>
      </c>
      <c r="B466" s="33" t="s">
        <v>219</v>
      </c>
      <c r="C466" s="33" t="s">
        <v>220</v>
      </c>
      <c r="D466" s="33" t="s">
        <v>120</v>
      </c>
      <c r="E466" s="33" t="s">
        <v>545</v>
      </c>
      <c r="F466" s="34" t="s">
        <v>815</v>
      </c>
      <c r="G466" s="37" t="s">
        <v>630</v>
      </c>
      <c r="H466" s="35">
        <v>37500</v>
      </c>
      <c r="I466" s="35">
        <v>0</v>
      </c>
      <c r="J466" s="35">
        <v>25</v>
      </c>
      <c r="K466" s="35">
        <f t="shared" si="70"/>
        <v>1076.25</v>
      </c>
      <c r="L466" s="35">
        <f t="shared" si="71"/>
        <v>2662.4999999999995</v>
      </c>
      <c r="M466" s="36">
        <f t="shared" si="78"/>
        <v>412.50000000000006</v>
      </c>
      <c r="N466" s="35">
        <f t="shared" si="72"/>
        <v>1140</v>
      </c>
      <c r="O466" s="35">
        <f t="shared" si="73"/>
        <v>2658.75</v>
      </c>
      <c r="P466" s="35">
        <v>1577.45</v>
      </c>
      <c r="Q466" s="35">
        <f t="shared" si="74"/>
        <v>9527.4500000000007</v>
      </c>
      <c r="R466" s="35">
        <f t="shared" si="75"/>
        <v>3818.7</v>
      </c>
      <c r="S466" s="35">
        <f t="shared" si="76"/>
        <v>5733.75</v>
      </c>
      <c r="T466" s="35">
        <f t="shared" si="77"/>
        <v>33681.300000000003</v>
      </c>
      <c r="U466" s="28"/>
      <c r="V466" s="28"/>
    </row>
    <row r="467" spans="1:22" s="6" customFormat="1" ht="18.75" x14ac:dyDescent="0.3">
      <c r="A467" s="28">
        <v>19</v>
      </c>
      <c r="B467" s="33" t="s">
        <v>1169</v>
      </c>
      <c r="C467" s="33" t="s">
        <v>1170</v>
      </c>
      <c r="D467" s="33" t="s">
        <v>120</v>
      </c>
      <c r="E467" s="33" t="s">
        <v>1097</v>
      </c>
      <c r="F467" s="34" t="s">
        <v>815</v>
      </c>
      <c r="G467" s="37" t="s">
        <v>631</v>
      </c>
      <c r="H467" s="35">
        <v>37500</v>
      </c>
      <c r="I467" s="35">
        <v>89.81</v>
      </c>
      <c r="J467" s="35">
        <v>25</v>
      </c>
      <c r="K467" s="35">
        <f t="shared" si="70"/>
        <v>1076.25</v>
      </c>
      <c r="L467" s="35">
        <f t="shared" si="71"/>
        <v>2662.4999999999995</v>
      </c>
      <c r="M467" s="36">
        <f t="shared" si="78"/>
        <v>412.50000000000006</v>
      </c>
      <c r="N467" s="35">
        <f t="shared" si="72"/>
        <v>1140</v>
      </c>
      <c r="O467" s="35">
        <f t="shared" si="73"/>
        <v>2658.75</v>
      </c>
      <c r="P467" s="35">
        <v>0</v>
      </c>
      <c r="Q467" s="35">
        <f t="shared" si="74"/>
        <v>7950</v>
      </c>
      <c r="R467" s="35">
        <f t="shared" si="75"/>
        <v>2331.06</v>
      </c>
      <c r="S467" s="35">
        <f t="shared" si="76"/>
        <v>5733.75</v>
      </c>
      <c r="T467" s="35">
        <f t="shared" si="77"/>
        <v>35168.94</v>
      </c>
      <c r="U467" s="28"/>
      <c r="V467" s="28"/>
    </row>
    <row r="468" spans="1:22" s="6" customFormat="1" ht="18.75" x14ac:dyDescent="0.3">
      <c r="A468" s="28">
        <v>32</v>
      </c>
      <c r="B468" s="33" t="s">
        <v>661</v>
      </c>
      <c r="C468" s="33" t="s">
        <v>662</v>
      </c>
      <c r="D468" s="33" t="s">
        <v>120</v>
      </c>
      <c r="E468" s="33" t="s">
        <v>288</v>
      </c>
      <c r="F468" s="34" t="s">
        <v>815</v>
      </c>
      <c r="G468" s="37" t="s">
        <v>631</v>
      </c>
      <c r="H468" s="95">
        <v>37500</v>
      </c>
      <c r="I468" s="132">
        <v>89.81</v>
      </c>
      <c r="J468" s="35">
        <v>25</v>
      </c>
      <c r="K468" s="35">
        <f t="shared" si="70"/>
        <v>1076.25</v>
      </c>
      <c r="L468" s="35">
        <f t="shared" si="71"/>
        <v>2662.4999999999995</v>
      </c>
      <c r="M468" s="36">
        <f t="shared" si="78"/>
        <v>412.50000000000006</v>
      </c>
      <c r="N468" s="35">
        <f t="shared" si="72"/>
        <v>1140</v>
      </c>
      <c r="O468" s="35">
        <f t="shared" si="73"/>
        <v>2658.75</v>
      </c>
      <c r="P468" s="35">
        <v>0</v>
      </c>
      <c r="Q468" s="35">
        <f t="shared" si="74"/>
        <v>7950</v>
      </c>
      <c r="R468" s="35">
        <f t="shared" si="75"/>
        <v>2331.06</v>
      </c>
      <c r="S468" s="35">
        <f t="shared" si="76"/>
        <v>5733.75</v>
      </c>
      <c r="T468" s="35">
        <f t="shared" si="77"/>
        <v>35168.94</v>
      </c>
      <c r="U468" s="28"/>
      <c r="V468" s="28"/>
    </row>
    <row r="469" spans="1:22" s="6" customFormat="1" ht="18.75" customHeight="1" x14ac:dyDescent="0.3">
      <c r="A469" s="28">
        <v>22</v>
      </c>
      <c r="B469" s="33" t="s">
        <v>858</v>
      </c>
      <c r="C469" s="33" t="s">
        <v>859</v>
      </c>
      <c r="D469" s="33" t="s">
        <v>120</v>
      </c>
      <c r="E469" s="33" t="s">
        <v>157</v>
      </c>
      <c r="F469" s="34" t="s">
        <v>814</v>
      </c>
      <c r="G469" s="37" t="s">
        <v>631</v>
      </c>
      <c r="H469" s="35">
        <v>36117.769999999997</v>
      </c>
      <c r="I469" s="35">
        <v>0</v>
      </c>
      <c r="J469" s="35">
        <v>25</v>
      </c>
      <c r="K469" s="35">
        <f t="shared" si="70"/>
        <v>1036.5799989999998</v>
      </c>
      <c r="L469" s="35">
        <f t="shared" si="71"/>
        <v>2564.3616699999993</v>
      </c>
      <c r="M469" s="36">
        <f t="shared" si="78"/>
        <v>397.29547000000002</v>
      </c>
      <c r="N469" s="35">
        <f t="shared" si="72"/>
        <v>1097.9802079999999</v>
      </c>
      <c r="O469" s="35">
        <f t="shared" si="73"/>
        <v>2560.7498930000002</v>
      </c>
      <c r="P469" s="35">
        <v>1577.45</v>
      </c>
      <c r="Q469" s="35">
        <f t="shared" si="74"/>
        <v>9234.4172399999989</v>
      </c>
      <c r="R469" s="35">
        <f t="shared" si="75"/>
        <v>3737.0102069999994</v>
      </c>
      <c r="S469" s="35">
        <f t="shared" si="76"/>
        <v>5522.4070329999995</v>
      </c>
      <c r="T469" s="35">
        <f t="shared" si="77"/>
        <v>32380.759792999997</v>
      </c>
      <c r="U469" s="28"/>
      <c r="V469" s="28"/>
    </row>
    <row r="470" spans="1:22" s="6" customFormat="1" ht="18.75" customHeight="1" x14ac:dyDescent="0.3">
      <c r="A470" s="28">
        <v>23</v>
      </c>
      <c r="B470" s="33" t="s">
        <v>445</v>
      </c>
      <c r="C470" s="33" t="s">
        <v>446</v>
      </c>
      <c r="D470" s="33" t="s">
        <v>120</v>
      </c>
      <c r="E470" s="33" t="s">
        <v>855</v>
      </c>
      <c r="F470" s="34" t="s">
        <v>815</v>
      </c>
      <c r="G470" s="37" t="s">
        <v>631</v>
      </c>
      <c r="H470" s="35">
        <v>35000</v>
      </c>
      <c r="I470" s="35">
        <v>0</v>
      </c>
      <c r="J470" s="35">
        <v>25</v>
      </c>
      <c r="K470" s="35">
        <f t="shared" si="70"/>
        <v>1004.5</v>
      </c>
      <c r="L470" s="35">
        <f t="shared" si="71"/>
        <v>2485</v>
      </c>
      <c r="M470" s="36">
        <f t="shared" si="78"/>
        <v>385.00000000000006</v>
      </c>
      <c r="N470" s="35">
        <f t="shared" si="72"/>
        <v>1064</v>
      </c>
      <c r="O470" s="35">
        <f t="shared" si="73"/>
        <v>2481.5</v>
      </c>
      <c r="P470" s="35">
        <v>1577.45</v>
      </c>
      <c r="Q470" s="35">
        <f t="shared" si="74"/>
        <v>8997.4500000000007</v>
      </c>
      <c r="R470" s="35">
        <f t="shared" si="75"/>
        <v>3670.95</v>
      </c>
      <c r="S470" s="35">
        <f t="shared" si="76"/>
        <v>5351.5</v>
      </c>
      <c r="T470" s="35">
        <f t="shared" si="77"/>
        <v>31329.05</v>
      </c>
      <c r="U470" s="28"/>
      <c r="V470" s="28"/>
    </row>
    <row r="471" spans="1:22" s="6" customFormat="1" ht="18.75" x14ac:dyDescent="0.3">
      <c r="A471" s="28">
        <v>24</v>
      </c>
      <c r="B471" s="33" t="s">
        <v>473</v>
      </c>
      <c r="C471" s="33" t="s">
        <v>587</v>
      </c>
      <c r="D471" s="33" t="s">
        <v>120</v>
      </c>
      <c r="E471" s="33" t="s">
        <v>1111</v>
      </c>
      <c r="F471" s="34" t="s">
        <v>814</v>
      </c>
      <c r="G471" s="37" t="s">
        <v>631</v>
      </c>
      <c r="H471" s="35">
        <v>35000</v>
      </c>
      <c r="I471" s="35">
        <v>0</v>
      </c>
      <c r="J471" s="35">
        <v>25</v>
      </c>
      <c r="K471" s="35">
        <f t="shared" si="70"/>
        <v>1004.5</v>
      </c>
      <c r="L471" s="35">
        <f t="shared" si="71"/>
        <v>2485</v>
      </c>
      <c r="M471" s="36">
        <f t="shared" si="78"/>
        <v>385.00000000000006</v>
      </c>
      <c r="N471" s="35">
        <f t="shared" si="72"/>
        <v>1064</v>
      </c>
      <c r="O471" s="35">
        <f t="shared" si="73"/>
        <v>2481.5</v>
      </c>
      <c r="P471" s="35">
        <v>1577.45</v>
      </c>
      <c r="Q471" s="35">
        <f t="shared" si="74"/>
        <v>8997.4500000000007</v>
      </c>
      <c r="R471" s="35">
        <f t="shared" si="75"/>
        <v>3670.95</v>
      </c>
      <c r="S471" s="35">
        <f t="shared" si="76"/>
        <v>5351.5</v>
      </c>
      <c r="T471" s="35">
        <f t="shared" si="77"/>
        <v>31329.05</v>
      </c>
      <c r="U471" s="28"/>
      <c r="V471" s="28"/>
    </row>
    <row r="472" spans="1:22" s="6" customFormat="1" ht="18.75" x14ac:dyDescent="0.3">
      <c r="A472" s="28">
        <v>25</v>
      </c>
      <c r="B472" s="33" t="s">
        <v>1174</v>
      </c>
      <c r="C472" s="33" t="s">
        <v>1175</v>
      </c>
      <c r="D472" s="33" t="s">
        <v>120</v>
      </c>
      <c r="E472" s="33" t="s">
        <v>394</v>
      </c>
      <c r="F472" s="34" t="s">
        <v>814</v>
      </c>
      <c r="G472" s="37" t="s">
        <v>631</v>
      </c>
      <c r="H472" s="35">
        <v>35000</v>
      </c>
      <c r="I472" s="35">
        <v>0</v>
      </c>
      <c r="J472" s="35">
        <v>25</v>
      </c>
      <c r="K472" s="35">
        <f t="shared" si="70"/>
        <v>1004.5</v>
      </c>
      <c r="L472" s="35">
        <f t="shared" si="71"/>
        <v>2485</v>
      </c>
      <c r="M472" s="36">
        <f t="shared" si="78"/>
        <v>385.00000000000006</v>
      </c>
      <c r="N472" s="35">
        <f t="shared" si="72"/>
        <v>1064</v>
      </c>
      <c r="O472" s="35">
        <f t="shared" si="73"/>
        <v>2481.5</v>
      </c>
      <c r="P472" s="35">
        <v>0</v>
      </c>
      <c r="Q472" s="35">
        <f t="shared" si="74"/>
        <v>7420</v>
      </c>
      <c r="R472" s="35">
        <f t="shared" si="75"/>
        <v>2093.5</v>
      </c>
      <c r="S472" s="35">
        <f t="shared" si="76"/>
        <v>5351.5</v>
      </c>
      <c r="T472" s="35">
        <f t="shared" si="77"/>
        <v>32906.5</v>
      </c>
      <c r="U472" s="28"/>
      <c r="V472" s="28"/>
    </row>
    <row r="473" spans="1:22" s="6" customFormat="1" ht="18.75" x14ac:dyDescent="0.3">
      <c r="A473" s="28">
        <v>26</v>
      </c>
      <c r="B473" s="33" t="s">
        <v>1085</v>
      </c>
      <c r="C473" s="33" t="s">
        <v>1086</v>
      </c>
      <c r="D473" s="33" t="s">
        <v>120</v>
      </c>
      <c r="E473" s="33" t="s">
        <v>394</v>
      </c>
      <c r="F473" s="34" t="s">
        <v>814</v>
      </c>
      <c r="G473" s="37" t="s">
        <v>631</v>
      </c>
      <c r="H473" s="35">
        <v>35000</v>
      </c>
      <c r="I473" s="35">
        <v>0</v>
      </c>
      <c r="J473" s="35">
        <v>25</v>
      </c>
      <c r="K473" s="35">
        <f t="shared" si="70"/>
        <v>1004.5</v>
      </c>
      <c r="L473" s="35">
        <f t="shared" si="71"/>
        <v>2485</v>
      </c>
      <c r="M473" s="36">
        <f t="shared" si="78"/>
        <v>385.00000000000006</v>
      </c>
      <c r="N473" s="35">
        <f t="shared" si="72"/>
        <v>1064</v>
      </c>
      <c r="O473" s="35">
        <f t="shared" si="73"/>
        <v>2481.5</v>
      </c>
      <c r="P473" s="35">
        <v>0</v>
      </c>
      <c r="Q473" s="35">
        <f t="shared" si="74"/>
        <v>7420</v>
      </c>
      <c r="R473" s="35">
        <f t="shared" si="75"/>
        <v>2093.5</v>
      </c>
      <c r="S473" s="35">
        <f t="shared" si="76"/>
        <v>5351.5</v>
      </c>
      <c r="T473" s="35">
        <f t="shared" si="77"/>
        <v>32906.5</v>
      </c>
      <c r="U473" s="28"/>
      <c r="V473" s="28"/>
    </row>
    <row r="474" spans="1:22" s="6" customFormat="1" ht="18.75" x14ac:dyDescent="0.3">
      <c r="A474" s="28">
        <v>27</v>
      </c>
      <c r="B474" s="33" t="s">
        <v>471</v>
      </c>
      <c r="C474" s="33" t="s">
        <v>472</v>
      </c>
      <c r="D474" s="33" t="s">
        <v>120</v>
      </c>
      <c r="E474" s="33" t="s">
        <v>39</v>
      </c>
      <c r="F474" s="34" t="s">
        <v>814</v>
      </c>
      <c r="G474" s="37" t="s">
        <v>631</v>
      </c>
      <c r="H474" s="35">
        <v>30250</v>
      </c>
      <c r="I474" s="35">
        <v>0</v>
      </c>
      <c r="J474" s="35">
        <v>25</v>
      </c>
      <c r="K474" s="35">
        <f t="shared" si="70"/>
        <v>868.17499999999995</v>
      </c>
      <c r="L474" s="35">
        <f t="shared" si="71"/>
        <v>2147.75</v>
      </c>
      <c r="M474" s="36">
        <f t="shared" si="78"/>
        <v>332.75000000000006</v>
      </c>
      <c r="N474" s="35">
        <f t="shared" si="72"/>
        <v>919.6</v>
      </c>
      <c r="O474" s="35">
        <f t="shared" si="73"/>
        <v>2144.7250000000004</v>
      </c>
      <c r="P474" s="35">
        <v>0</v>
      </c>
      <c r="Q474" s="35">
        <f t="shared" si="74"/>
        <v>6413.0000000000009</v>
      </c>
      <c r="R474" s="35">
        <f t="shared" si="75"/>
        <v>1812.7750000000001</v>
      </c>
      <c r="S474" s="35">
        <f t="shared" si="76"/>
        <v>4625.2250000000004</v>
      </c>
      <c r="T474" s="35">
        <f t="shared" si="77"/>
        <v>28437.224999999999</v>
      </c>
      <c r="U474" s="28"/>
      <c r="V474" s="28"/>
    </row>
    <row r="475" spans="1:22" s="6" customFormat="1" ht="18.75" x14ac:dyDescent="0.3">
      <c r="A475" s="28">
        <v>28</v>
      </c>
      <c r="B475" s="33" t="s">
        <v>1091</v>
      </c>
      <c r="C475" s="33" t="s">
        <v>1092</v>
      </c>
      <c r="D475" s="33" t="s">
        <v>120</v>
      </c>
      <c r="E475" s="33" t="s">
        <v>1097</v>
      </c>
      <c r="F475" s="34" t="s">
        <v>815</v>
      </c>
      <c r="G475" s="37" t="s">
        <v>631</v>
      </c>
      <c r="H475" s="35">
        <v>30000</v>
      </c>
      <c r="I475" s="35">
        <v>0</v>
      </c>
      <c r="J475" s="35">
        <v>25</v>
      </c>
      <c r="K475" s="35">
        <f t="shared" si="70"/>
        <v>861</v>
      </c>
      <c r="L475" s="35">
        <f t="shared" si="71"/>
        <v>2130</v>
      </c>
      <c r="M475" s="36">
        <f t="shared" si="78"/>
        <v>330.00000000000006</v>
      </c>
      <c r="N475" s="35">
        <f t="shared" si="72"/>
        <v>912</v>
      </c>
      <c r="O475" s="35">
        <f t="shared" si="73"/>
        <v>2127</v>
      </c>
      <c r="P475" s="35"/>
      <c r="Q475" s="35">
        <f t="shared" si="74"/>
        <v>6360</v>
      </c>
      <c r="R475" s="35">
        <f t="shared" si="75"/>
        <v>1798</v>
      </c>
      <c r="S475" s="35">
        <f t="shared" si="76"/>
        <v>4587</v>
      </c>
      <c r="T475" s="35">
        <f t="shared" si="77"/>
        <v>28202</v>
      </c>
      <c r="U475" s="28"/>
      <c r="V475" s="28"/>
    </row>
    <row r="476" spans="1:22" s="6" customFormat="1" ht="18.75" x14ac:dyDescent="0.3">
      <c r="A476" s="28">
        <v>29</v>
      </c>
      <c r="B476" s="33" t="s">
        <v>1178</v>
      </c>
      <c r="C476" s="33" t="s">
        <v>1177</v>
      </c>
      <c r="D476" s="33" t="s">
        <v>120</v>
      </c>
      <c r="E476" s="33" t="s">
        <v>288</v>
      </c>
      <c r="F476" s="34" t="s">
        <v>815</v>
      </c>
      <c r="G476" s="37" t="s">
        <v>631</v>
      </c>
      <c r="H476" s="35">
        <v>30000</v>
      </c>
      <c r="I476" s="35">
        <v>0</v>
      </c>
      <c r="J476" s="35">
        <v>25</v>
      </c>
      <c r="K476" s="35">
        <f t="shared" si="70"/>
        <v>861</v>
      </c>
      <c r="L476" s="35">
        <f t="shared" si="71"/>
        <v>2130</v>
      </c>
      <c r="M476" s="36">
        <f t="shared" si="78"/>
        <v>330.00000000000006</v>
      </c>
      <c r="N476" s="35">
        <f t="shared" si="72"/>
        <v>912</v>
      </c>
      <c r="O476" s="35">
        <f t="shared" si="73"/>
        <v>2127</v>
      </c>
      <c r="P476" s="35"/>
      <c r="Q476" s="35">
        <f t="shared" si="74"/>
        <v>6360</v>
      </c>
      <c r="R476" s="35">
        <f t="shared" si="75"/>
        <v>1798</v>
      </c>
      <c r="S476" s="35">
        <f t="shared" si="76"/>
        <v>4587</v>
      </c>
      <c r="T476" s="35">
        <f t="shared" si="77"/>
        <v>28202</v>
      </c>
      <c r="U476" s="28"/>
      <c r="V476" s="28"/>
    </row>
    <row r="477" spans="1:22" s="6" customFormat="1" ht="18.75" x14ac:dyDescent="0.3">
      <c r="A477" s="28">
        <v>30</v>
      </c>
      <c r="B477" s="33" t="s">
        <v>739</v>
      </c>
      <c r="C477" s="33" t="s">
        <v>740</v>
      </c>
      <c r="D477" s="33" t="s">
        <v>120</v>
      </c>
      <c r="E477" s="33" t="s">
        <v>221</v>
      </c>
      <c r="F477" s="34" t="s">
        <v>814</v>
      </c>
      <c r="G477" s="37" t="s">
        <v>631</v>
      </c>
      <c r="H477" s="35">
        <v>27500</v>
      </c>
      <c r="I477" s="35">
        <v>0</v>
      </c>
      <c r="J477" s="35">
        <v>25</v>
      </c>
      <c r="K477" s="35">
        <f t="shared" si="70"/>
        <v>789.25</v>
      </c>
      <c r="L477" s="35">
        <f t="shared" si="71"/>
        <v>1952.4999999999998</v>
      </c>
      <c r="M477" s="36">
        <f t="shared" si="78"/>
        <v>302.50000000000006</v>
      </c>
      <c r="N477" s="35">
        <f t="shared" si="72"/>
        <v>836</v>
      </c>
      <c r="O477" s="35">
        <f t="shared" si="73"/>
        <v>1949.7500000000002</v>
      </c>
      <c r="P477" s="35">
        <v>0</v>
      </c>
      <c r="Q477" s="35">
        <f t="shared" si="74"/>
        <v>5830</v>
      </c>
      <c r="R477" s="35">
        <f t="shared" si="75"/>
        <v>1650.25</v>
      </c>
      <c r="S477" s="35">
        <f t="shared" si="76"/>
        <v>4204.75</v>
      </c>
      <c r="T477" s="35">
        <f t="shared" si="77"/>
        <v>25849.75</v>
      </c>
      <c r="U477" s="28"/>
      <c r="V477" s="28"/>
    </row>
    <row r="478" spans="1:22" s="6" customFormat="1" ht="18.75" x14ac:dyDescent="0.3">
      <c r="A478" s="28">
        <v>31</v>
      </c>
      <c r="B478" s="33" t="s">
        <v>1183</v>
      </c>
      <c r="C478" s="33" t="s">
        <v>1184</v>
      </c>
      <c r="D478" s="33" t="s">
        <v>120</v>
      </c>
      <c r="E478" s="33" t="s">
        <v>221</v>
      </c>
      <c r="F478" s="34" t="s">
        <v>814</v>
      </c>
      <c r="G478" s="37" t="s">
        <v>631</v>
      </c>
      <c r="H478" s="35">
        <v>27500</v>
      </c>
      <c r="I478" s="35">
        <v>0</v>
      </c>
      <c r="J478" s="35">
        <v>25</v>
      </c>
      <c r="K478" s="35">
        <f t="shared" si="70"/>
        <v>789.25</v>
      </c>
      <c r="L478" s="35">
        <f t="shared" si="71"/>
        <v>1952.4999999999998</v>
      </c>
      <c r="M478" s="36">
        <f t="shared" si="78"/>
        <v>302.50000000000006</v>
      </c>
      <c r="N478" s="35">
        <f t="shared" si="72"/>
        <v>836</v>
      </c>
      <c r="O478" s="35">
        <f t="shared" si="73"/>
        <v>1949.7500000000002</v>
      </c>
      <c r="P478" s="35">
        <v>0</v>
      </c>
      <c r="Q478" s="35">
        <f t="shared" si="74"/>
        <v>5830</v>
      </c>
      <c r="R478" s="35">
        <f t="shared" si="75"/>
        <v>1650.25</v>
      </c>
      <c r="S478" s="35">
        <f t="shared" si="76"/>
        <v>4204.75</v>
      </c>
      <c r="T478" s="35">
        <f t="shared" si="77"/>
        <v>25849.75</v>
      </c>
      <c r="U478" s="28"/>
      <c r="V478" s="28"/>
    </row>
    <row r="479" spans="1:22" s="6" customFormat="1" ht="18.75" x14ac:dyDescent="0.3">
      <c r="A479" s="28">
        <v>33</v>
      </c>
      <c r="B479" s="33" t="s">
        <v>1017</v>
      </c>
      <c r="C479" s="33" t="s">
        <v>1018</v>
      </c>
      <c r="D479" s="33" t="s">
        <v>120</v>
      </c>
      <c r="E479" s="33" t="s">
        <v>632</v>
      </c>
      <c r="F479" s="34" t="s">
        <v>815</v>
      </c>
      <c r="G479" s="37" t="s">
        <v>631</v>
      </c>
      <c r="H479" s="35">
        <v>22000</v>
      </c>
      <c r="I479" s="35">
        <v>0</v>
      </c>
      <c r="J479" s="35">
        <v>25</v>
      </c>
      <c r="K479" s="35">
        <f t="shared" si="70"/>
        <v>631.4</v>
      </c>
      <c r="L479" s="35">
        <f t="shared" si="71"/>
        <v>1561.9999999999998</v>
      </c>
      <c r="M479" s="36">
        <f t="shared" si="78"/>
        <v>242.00000000000003</v>
      </c>
      <c r="N479" s="35">
        <f t="shared" si="72"/>
        <v>668.8</v>
      </c>
      <c r="O479" s="35">
        <f t="shared" si="73"/>
        <v>1559.8000000000002</v>
      </c>
      <c r="P479" s="35"/>
      <c r="Q479" s="35">
        <f t="shared" si="74"/>
        <v>4664</v>
      </c>
      <c r="R479" s="35">
        <f t="shared" si="75"/>
        <v>1325.1999999999998</v>
      </c>
      <c r="S479" s="35">
        <f t="shared" si="76"/>
        <v>3363.8</v>
      </c>
      <c r="T479" s="35">
        <f t="shared" si="77"/>
        <v>20674.8</v>
      </c>
      <c r="U479" s="28"/>
      <c r="V479" s="28"/>
    </row>
    <row r="480" spans="1:22" s="6" customFormat="1" ht="18.75" x14ac:dyDescent="0.3">
      <c r="A480" s="28">
        <v>34</v>
      </c>
      <c r="B480" s="33" t="s">
        <v>286</v>
      </c>
      <c r="C480" s="33" t="s">
        <v>287</v>
      </c>
      <c r="D480" s="33" t="s">
        <v>120</v>
      </c>
      <c r="E480" s="33" t="s">
        <v>632</v>
      </c>
      <c r="F480" s="34" t="s">
        <v>815</v>
      </c>
      <c r="G480" s="37" t="s">
        <v>631</v>
      </c>
      <c r="H480" s="35">
        <v>22000</v>
      </c>
      <c r="I480" s="35">
        <v>0</v>
      </c>
      <c r="J480" s="35">
        <v>25</v>
      </c>
      <c r="K480" s="35">
        <f t="shared" si="70"/>
        <v>631.4</v>
      </c>
      <c r="L480" s="35">
        <f t="shared" si="71"/>
        <v>1561.9999999999998</v>
      </c>
      <c r="M480" s="36">
        <f t="shared" si="78"/>
        <v>242.00000000000003</v>
      </c>
      <c r="N480" s="35">
        <f t="shared" si="72"/>
        <v>668.8</v>
      </c>
      <c r="O480" s="35">
        <f t="shared" si="73"/>
        <v>1559.8000000000002</v>
      </c>
      <c r="P480" s="35">
        <v>0</v>
      </c>
      <c r="Q480" s="35">
        <f t="shared" si="74"/>
        <v>4664</v>
      </c>
      <c r="R480" s="35">
        <f t="shared" si="75"/>
        <v>1325.1999999999998</v>
      </c>
      <c r="S480" s="35">
        <f t="shared" si="76"/>
        <v>3363.8</v>
      </c>
      <c r="T480" s="35">
        <f t="shared" si="77"/>
        <v>20674.8</v>
      </c>
      <c r="U480" s="28"/>
      <c r="V480" s="28"/>
    </row>
    <row r="481" spans="1:74" s="6" customFormat="1" ht="18.75" x14ac:dyDescent="0.3">
      <c r="A481" s="28">
        <v>35</v>
      </c>
      <c r="B481" s="33" t="s">
        <v>743</v>
      </c>
      <c r="C481" s="33" t="s">
        <v>744</v>
      </c>
      <c r="D481" s="33" t="s">
        <v>120</v>
      </c>
      <c r="E481" s="33" t="s">
        <v>262</v>
      </c>
      <c r="F481" s="34" t="s">
        <v>814</v>
      </c>
      <c r="G481" s="37" t="s">
        <v>631</v>
      </c>
      <c r="H481" s="95">
        <v>22000</v>
      </c>
      <c r="I481" s="35">
        <v>0</v>
      </c>
      <c r="J481" s="35">
        <v>25</v>
      </c>
      <c r="K481" s="35">
        <f t="shared" si="70"/>
        <v>631.4</v>
      </c>
      <c r="L481" s="35">
        <f t="shared" si="71"/>
        <v>1561.9999999999998</v>
      </c>
      <c r="M481" s="36">
        <f t="shared" si="78"/>
        <v>242.00000000000003</v>
      </c>
      <c r="N481" s="35">
        <f t="shared" si="72"/>
        <v>668.8</v>
      </c>
      <c r="O481" s="35">
        <f t="shared" si="73"/>
        <v>1559.8000000000002</v>
      </c>
      <c r="P481" s="35">
        <v>0</v>
      </c>
      <c r="Q481" s="35">
        <f t="shared" si="74"/>
        <v>4664</v>
      </c>
      <c r="R481" s="35">
        <f t="shared" si="75"/>
        <v>1325.1999999999998</v>
      </c>
      <c r="S481" s="35">
        <f t="shared" si="76"/>
        <v>3363.8</v>
      </c>
      <c r="T481" s="35">
        <f t="shared" si="77"/>
        <v>20674.8</v>
      </c>
      <c r="U481" s="28"/>
      <c r="V481" s="28"/>
    </row>
    <row r="482" spans="1:74" s="8" customFormat="1" ht="23.25" customHeight="1" x14ac:dyDescent="0.3">
      <c r="A482" s="28"/>
      <c r="B482" s="65" t="s">
        <v>1095</v>
      </c>
      <c r="C482" s="65"/>
      <c r="D482" s="65"/>
      <c r="E482" s="65"/>
      <c r="F482" s="66"/>
      <c r="G482" s="67"/>
      <c r="H482" s="77">
        <f t="shared" ref="H482:O482" si="79">SUM(H447:H481)</f>
        <v>1541715.91</v>
      </c>
      <c r="I482" s="77">
        <f t="shared" si="79"/>
        <v>58640.21</v>
      </c>
      <c r="J482" s="77">
        <f t="shared" si="79"/>
        <v>875</v>
      </c>
      <c r="K482" s="41">
        <f t="shared" si="79"/>
        <v>44247.246617000012</v>
      </c>
      <c r="L482" s="41">
        <f t="shared" si="79"/>
        <v>109461.82961</v>
      </c>
      <c r="M482" s="42">
        <f t="shared" si="79"/>
        <v>16074.651010000001</v>
      </c>
      <c r="N482" s="41">
        <f t="shared" si="79"/>
        <v>46868.163664000007</v>
      </c>
      <c r="O482" s="41">
        <f t="shared" si="79"/>
        <v>109307.65801900001</v>
      </c>
      <c r="P482" s="41">
        <f>SUM(P446:P481)</f>
        <v>17351.950000000004</v>
      </c>
      <c r="Q482" s="41">
        <f>SUM(Q447:Q481)</f>
        <v>343311.4989200001</v>
      </c>
      <c r="R482" s="41">
        <f>SUM(R447:R481)</f>
        <v>167982.57028100002</v>
      </c>
      <c r="S482" s="41">
        <f>SUM(S447:S481)</f>
        <v>234844.13863899995</v>
      </c>
      <c r="T482" s="41">
        <f>SUM(T447:T481)</f>
        <v>1373733.3397190003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74" s="8" customFormat="1" ht="20.25" customHeight="1" x14ac:dyDescent="0.3">
      <c r="A483" s="28"/>
      <c r="B483" s="65"/>
      <c r="C483" s="65"/>
      <c r="D483" s="65"/>
      <c r="E483" s="65"/>
      <c r="F483" s="66"/>
      <c r="G483" s="67"/>
      <c r="H483" s="77"/>
      <c r="I483" s="77"/>
      <c r="J483" s="77"/>
      <c r="K483" s="41"/>
      <c r="L483" s="41"/>
      <c r="M483" s="42"/>
      <c r="N483" s="41"/>
      <c r="O483" s="41"/>
      <c r="P483" s="41"/>
      <c r="Q483" s="41"/>
      <c r="R483" s="41"/>
      <c r="S483" s="41"/>
      <c r="T483" s="41"/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74" s="8" customFormat="1" ht="18.75" customHeight="1" x14ac:dyDescent="0.3">
      <c r="A484" s="28"/>
      <c r="B484" s="65"/>
      <c r="C484" s="65"/>
      <c r="D484" s="65"/>
      <c r="E484" s="65"/>
      <c r="F484" s="66"/>
      <c r="G484" s="67"/>
      <c r="H484" s="77"/>
      <c r="I484" s="77"/>
      <c r="J484" s="77"/>
      <c r="K484" s="41"/>
      <c r="L484" s="41"/>
      <c r="M484" s="42"/>
      <c r="N484" s="41"/>
      <c r="O484" s="41"/>
      <c r="P484" s="41"/>
      <c r="Q484" s="41"/>
      <c r="R484" s="41"/>
      <c r="S484" s="41"/>
      <c r="T484" s="41"/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74" s="8" customFormat="1" ht="21.75" customHeight="1" x14ac:dyDescent="0.3">
      <c r="A485" s="81"/>
      <c r="B485" s="29"/>
      <c r="C485" s="82" t="s">
        <v>737</v>
      </c>
      <c r="D485" s="82"/>
      <c r="E485" s="82"/>
      <c r="F485" s="30"/>
      <c r="G485" s="63"/>
      <c r="H485" s="83"/>
      <c r="I485" s="83"/>
      <c r="J485" s="83"/>
      <c r="K485" s="83"/>
      <c r="L485" s="83"/>
      <c r="M485" s="84"/>
      <c r="N485" s="83"/>
      <c r="O485" s="83"/>
      <c r="P485" s="83"/>
      <c r="Q485" s="83"/>
      <c r="R485" s="83"/>
      <c r="S485" s="83"/>
      <c r="T485" s="83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74" s="6" customFormat="1" ht="25.5" customHeight="1" x14ac:dyDescent="0.3">
      <c r="A486" s="28">
        <v>1</v>
      </c>
      <c r="B486" s="33" t="s">
        <v>839</v>
      </c>
      <c r="C486" s="33" t="s">
        <v>838</v>
      </c>
      <c r="D486" s="33" t="s">
        <v>737</v>
      </c>
      <c r="E486" s="33" t="s">
        <v>518</v>
      </c>
      <c r="F486" s="34" t="s">
        <v>814</v>
      </c>
      <c r="G486" s="37" t="s">
        <v>983</v>
      </c>
      <c r="H486" s="35">
        <v>90000</v>
      </c>
      <c r="I486" s="35">
        <v>9753.19</v>
      </c>
      <c r="J486" s="35">
        <v>25</v>
      </c>
      <c r="K486" s="35">
        <f>+H486*2.87%</f>
        <v>2583</v>
      </c>
      <c r="L486" s="35">
        <f>+H486*7.1%</f>
        <v>6389.9999999999991</v>
      </c>
      <c r="M486" s="36">
        <f t="shared" ref="M486" si="80">74808*1.1%</f>
        <v>822.88800000000003</v>
      </c>
      <c r="N486" s="35">
        <f t="shared" ref="N486:N487" si="81">+H486*3.04%</f>
        <v>2736</v>
      </c>
      <c r="O486" s="35">
        <f>+H486*7.09%</f>
        <v>6381</v>
      </c>
      <c r="P486" s="35">
        <v>0</v>
      </c>
      <c r="Q486" s="35">
        <f>SUM(K486:P486)</f>
        <v>18912.887999999999</v>
      </c>
      <c r="R486" s="35">
        <f>+I486+J486+K486+N486+P486</f>
        <v>15097.19</v>
      </c>
      <c r="S486" s="35">
        <f t="shared" ref="S486:S487" si="82">+L486+M486+O486</f>
        <v>13593.887999999999</v>
      </c>
      <c r="T486" s="35">
        <f>+H486-R486</f>
        <v>74902.81</v>
      </c>
      <c r="U486" s="28"/>
      <c r="V486" s="28"/>
    </row>
    <row r="487" spans="1:74" s="6" customFormat="1" ht="21" customHeight="1" x14ac:dyDescent="0.3">
      <c r="A487" s="28">
        <v>2</v>
      </c>
      <c r="B487" s="33" t="s">
        <v>569</v>
      </c>
      <c r="C487" s="33" t="s">
        <v>570</v>
      </c>
      <c r="D487" s="33" t="s">
        <v>737</v>
      </c>
      <c r="E487" s="33" t="s">
        <v>1097</v>
      </c>
      <c r="F487" s="34" t="s">
        <v>815</v>
      </c>
      <c r="G487" s="37" t="s">
        <v>631</v>
      </c>
      <c r="H487" s="35">
        <v>35000</v>
      </c>
      <c r="I487" s="35">
        <v>0</v>
      </c>
      <c r="J487" s="35">
        <v>25</v>
      </c>
      <c r="K487" s="35">
        <f>+H487*2.87%</f>
        <v>1004.5</v>
      </c>
      <c r="L487" s="35">
        <f>+H487*7.1%</f>
        <v>2485</v>
      </c>
      <c r="M487" s="76">
        <f>H487*1.1%</f>
        <v>385.00000000000006</v>
      </c>
      <c r="N487" s="35">
        <f t="shared" si="81"/>
        <v>1064</v>
      </c>
      <c r="O487" s="35">
        <f>+H487*7.09%</f>
        <v>2481.5</v>
      </c>
      <c r="P487" s="35"/>
      <c r="Q487" s="35">
        <f>SUM(K487:P487)</f>
        <v>7420</v>
      </c>
      <c r="R487" s="35">
        <f>+I487+J487+K487+N487+P487</f>
        <v>2093.5</v>
      </c>
      <c r="S487" s="35">
        <f t="shared" si="82"/>
        <v>5351.5</v>
      </c>
      <c r="T487" s="35">
        <f>+H487-R487</f>
        <v>32906.5</v>
      </c>
      <c r="U487" s="28"/>
      <c r="V487" s="28"/>
    </row>
    <row r="488" spans="1:74" s="8" customFormat="1" ht="20.25" customHeight="1" x14ac:dyDescent="0.3">
      <c r="A488" s="28"/>
      <c r="B488" s="33"/>
      <c r="C488" s="33"/>
      <c r="D488" s="33"/>
      <c r="E488" s="33"/>
      <c r="F488" s="34"/>
      <c r="G488" s="37"/>
      <c r="H488" s="41">
        <f t="shared" ref="H488:S488" si="83">SUM(H486:H487)</f>
        <v>125000</v>
      </c>
      <c r="I488" s="41">
        <f>SUM(I486:I487)</f>
        <v>9753.19</v>
      </c>
      <c r="J488" s="41">
        <f t="shared" si="83"/>
        <v>50</v>
      </c>
      <c r="K488" s="41">
        <f t="shared" si="83"/>
        <v>3587.5</v>
      </c>
      <c r="L488" s="41">
        <f t="shared" si="83"/>
        <v>8875</v>
      </c>
      <c r="M488" s="42">
        <f t="shared" si="83"/>
        <v>1207.8880000000001</v>
      </c>
      <c r="N488" s="41">
        <f t="shared" si="83"/>
        <v>3800</v>
      </c>
      <c r="O488" s="41">
        <f t="shared" si="83"/>
        <v>8862.5</v>
      </c>
      <c r="P488" s="41">
        <f t="shared" si="83"/>
        <v>0</v>
      </c>
      <c r="Q488" s="41">
        <f t="shared" si="83"/>
        <v>26332.887999999999</v>
      </c>
      <c r="R488" s="41">
        <f>SUM(R486:R487)</f>
        <v>17190.690000000002</v>
      </c>
      <c r="S488" s="41">
        <f t="shared" si="83"/>
        <v>18945.387999999999</v>
      </c>
      <c r="T488" s="41">
        <f>SUM(T486:T487)</f>
        <v>107809.31</v>
      </c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74" s="8" customFormat="1" ht="15.75" customHeight="1" x14ac:dyDescent="0.3">
      <c r="A489" s="28"/>
      <c r="B489" s="33"/>
      <c r="C489" s="33"/>
      <c r="D489" s="33"/>
      <c r="E489" s="33"/>
      <c r="F489" s="34"/>
      <c r="G489" s="37"/>
      <c r="H489" s="41"/>
      <c r="I489" s="41"/>
      <c r="J489" s="41"/>
      <c r="K489" s="41"/>
      <c r="L489" s="41"/>
      <c r="M489" s="43"/>
      <c r="N489" s="41"/>
      <c r="O489" s="41"/>
      <c r="P489" s="41"/>
      <c r="Q489" s="41"/>
      <c r="R489" s="41"/>
      <c r="S489" s="41"/>
      <c r="T489" s="41"/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74" s="8" customFormat="1" ht="15.75" customHeight="1" x14ac:dyDescent="0.3">
      <c r="A490" s="28"/>
      <c r="B490" s="33"/>
      <c r="C490" s="33"/>
      <c r="D490" s="33"/>
      <c r="E490" s="33"/>
      <c r="F490" s="34"/>
      <c r="G490" s="37"/>
      <c r="H490" s="35"/>
      <c r="I490" s="35"/>
      <c r="J490" s="35"/>
      <c r="K490" s="35"/>
      <c r="L490" s="35"/>
      <c r="M490" s="36"/>
      <c r="N490" s="35"/>
      <c r="O490" s="35"/>
      <c r="P490" s="35"/>
      <c r="Q490" s="35"/>
      <c r="R490" s="35"/>
      <c r="S490" s="35"/>
      <c r="T490" s="35"/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74" s="11" customFormat="1" ht="18.75" x14ac:dyDescent="0.3">
      <c r="A491" s="81"/>
      <c r="B491" s="152" t="s">
        <v>53</v>
      </c>
      <c r="C491" s="153"/>
      <c r="D491" s="154"/>
      <c r="E491" s="29"/>
      <c r="F491" s="30"/>
      <c r="G491" s="63"/>
      <c r="H491" s="31"/>
      <c r="I491" s="31"/>
      <c r="J491" s="31"/>
      <c r="K491" s="31"/>
      <c r="L491" s="31"/>
      <c r="M491" s="32"/>
      <c r="N491" s="31"/>
      <c r="O491" s="31"/>
      <c r="P491" s="31"/>
      <c r="Q491" s="31"/>
      <c r="R491" s="31"/>
      <c r="S491" s="31"/>
      <c r="T491" s="31"/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</row>
    <row r="492" spans="1:74" s="6" customFormat="1" ht="18.75" customHeight="1" x14ac:dyDescent="0.3">
      <c r="A492" s="28">
        <v>1</v>
      </c>
      <c r="B492" s="33" t="s">
        <v>699</v>
      </c>
      <c r="C492" s="33" t="s">
        <v>700</v>
      </c>
      <c r="D492" s="33" t="s">
        <v>53</v>
      </c>
      <c r="E492" s="33" t="s">
        <v>518</v>
      </c>
      <c r="F492" s="34" t="s">
        <v>815</v>
      </c>
      <c r="G492" s="37" t="s">
        <v>983</v>
      </c>
      <c r="H492" s="35">
        <v>140000</v>
      </c>
      <c r="I492" s="35">
        <v>21514.44</v>
      </c>
      <c r="J492" s="35">
        <v>25</v>
      </c>
      <c r="K492" s="35">
        <f t="shared" ref="K492:K521" si="84">+H492*2.87%</f>
        <v>4018</v>
      </c>
      <c r="L492" s="35">
        <f t="shared" ref="L492:L521" si="85">H492*7.1%</f>
        <v>9940</v>
      </c>
      <c r="M492" s="36">
        <f>74808*1.1%</f>
        <v>822.88800000000003</v>
      </c>
      <c r="N492" s="35">
        <f t="shared" ref="N492:N521" si="86">+H492*3.04%</f>
        <v>4256</v>
      </c>
      <c r="O492" s="35">
        <f t="shared" ref="O492:O521" si="87">+H492*7.09%</f>
        <v>9926</v>
      </c>
      <c r="P492" s="35">
        <v>0</v>
      </c>
      <c r="Q492" s="35">
        <f t="shared" ref="Q492:Q521" si="88">SUM(K492:P492)</f>
        <v>28962.887999999999</v>
      </c>
      <c r="R492" s="35">
        <f t="shared" ref="R492:R521" si="89">+I492+J492+K492+N492+P492</f>
        <v>29813.439999999999</v>
      </c>
      <c r="S492" s="35">
        <f t="shared" ref="S492:S519" si="90">+L492+M492+O492</f>
        <v>20688.887999999999</v>
      </c>
      <c r="T492" s="35">
        <f t="shared" ref="T492:T521" si="91">+H492-R492</f>
        <v>110186.56</v>
      </c>
      <c r="U492" s="28"/>
      <c r="V492" s="28"/>
    </row>
    <row r="493" spans="1:74" s="6" customFormat="1" ht="18.75" x14ac:dyDescent="0.3">
      <c r="A493" s="28">
        <v>2</v>
      </c>
      <c r="B493" s="33" t="s">
        <v>376</v>
      </c>
      <c r="C493" s="33" t="s">
        <v>377</v>
      </c>
      <c r="D493" s="33" t="s">
        <v>53</v>
      </c>
      <c r="E493" s="37" t="s">
        <v>1150</v>
      </c>
      <c r="F493" s="34" t="s">
        <v>815</v>
      </c>
      <c r="G493" s="37" t="s">
        <v>631</v>
      </c>
      <c r="H493" s="35">
        <v>75000</v>
      </c>
      <c r="I493" s="35">
        <v>5678.37</v>
      </c>
      <c r="J493" s="35">
        <v>25</v>
      </c>
      <c r="K493" s="35">
        <f t="shared" si="84"/>
        <v>2152.5</v>
      </c>
      <c r="L493" s="35">
        <f t="shared" si="85"/>
        <v>5324.9999999999991</v>
      </c>
      <c r="M493" s="36">
        <f>74808*1.1%</f>
        <v>822.88800000000003</v>
      </c>
      <c r="N493" s="35">
        <f t="shared" si="86"/>
        <v>2280</v>
      </c>
      <c r="O493" s="35">
        <f t="shared" si="87"/>
        <v>5317.5</v>
      </c>
      <c r="P493" s="35">
        <v>3154.9</v>
      </c>
      <c r="Q493" s="35">
        <f t="shared" si="88"/>
        <v>19052.788</v>
      </c>
      <c r="R493" s="35">
        <f t="shared" si="89"/>
        <v>13290.769999999999</v>
      </c>
      <c r="S493" s="35">
        <f t="shared" si="90"/>
        <v>11465.387999999999</v>
      </c>
      <c r="T493" s="35">
        <f t="shared" si="91"/>
        <v>61709.23</v>
      </c>
      <c r="U493" s="28"/>
      <c r="V493" s="28"/>
    </row>
    <row r="494" spans="1:74" s="6" customFormat="1" ht="18.75" x14ac:dyDescent="0.3">
      <c r="A494" s="28">
        <v>3</v>
      </c>
      <c r="B494" s="33" t="s">
        <v>433</v>
      </c>
      <c r="C494" s="33" t="s">
        <v>434</v>
      </c>
      <c r="D494" s="33" t="s">
        <v>53</v>
      </c>
      <c r="E494" s="33" t="s">
        <v>1149</v>
      </c>
      <c r="F494" s="34" t="s">
        <v>815</v>
      </c>
      <c r="G494" s="37" t="s">
        <v>631</v>
      </c>
      <c r="H494" s="35">
        <v>70200</v>
      </c>
      <c r="I494" s="35">
        <v>5090.6000000000004</v>
      </c>
      <c r="J494" s="35">
        <v>25</v>
      </c>
      <c r="K494" s="35">
        <f t="shared" si="84"/>
        <v>2014.74</v>
      </c>
      <c r="L494" s="35">
        <f t="shared" si="85"/>
        <v>4984.2</v>
      </c>
      <c r="M494" s="36">
        <f t="shared" ref="M494:M521" si="92">H494*1.1%</f>
        <v>772.2</v>
      </c>
      <c r="N494" s="35">
        <f t="shared" si="86"/>
        <v>2134.08</v>
      </c>
      <c r="O494" s="35">
        <f t="shared" si="87"/>
        <v>4977.18</v>
      </c>
      <c r="P494" s="35">
        <v>1577.45</v>
      </c>
      <c r="Q494" s="35">
        <f t="shared" si="88"/>
        <v>16459.849999999999</v>
      </c>
      <c r="R494" s="35">
        <f t="shared" si="89"/>
        <v>10841.87</v>
      </c>
      <c r="S494" s="35">
        <f t="shared" si="90"/>
        <v>10733.58</v>
      </c>
      <c r="T494" s="35">
        <f t="shared" si="91"/>
        <v>59358.13</v>
      </c>
      <c r="U494" s="28"/>
      <c r="V494" s="28"/>
    </row>
    <row r="495" spans="1:74" s="6" customFormat="1" ht="18.75" x14ac:dyDescent="0.3">
      <c r="A495" s="28">
        <v>4</v>
      </c>
      <c r="B495" s="33" t="s">
        <v>256</v>
      </c>
      <c r="C495" s="33" t="s">
        <v>257</v>
      </c>
      <c r="D495" s="33" t="s">
        <v>53</v>
      </c>
      <c r="E495" s="37" t="s">
        <v>849</v>
      </c>
      <c r="F495" s="34" t="s">
        <v>815</v>
      </c>
      <c r="G495" s="37" t="s">
        <v>630</v>
      </c>
      <c r="H495" s="35">
        <v>67082.399999999994</v>
      </c>
      <c r="I495" s="35">
        <v>4819.42</v>
      </c>
      <c r="J495" s="35">
        <v>25</v>
      </c>
      <c r="K495" s="35">
        <f t="shared" si="84"/>
        <v>1925.2648799999997</v>
      </c>
      <c r="L495" s="35">
        <f t="shared" si="85"/>
        <v>4762.8503999999994</v>
      </c>
      <c r="M495" s="36">
        <f t="shared" si="92"/>
        <v>737.90639999999996</v>
      </c>
      <c r="N495" s="35">
        <f t="shared" si="86"/>
        <v>2039.3049599999997</v>
      </c>
      <c r="O495" s="35">
        <f t="shared" si="87"/>
        <v>4756.1421600000003</v>
      </c>
      <c r="P495" s="35">
        <v>1577.45</v>
      </c>
      <c r="Q495" s="35">
        <f t="shared" si="88"/>
        <v>15798.918799999999</v>
      </c>
      <c r="R495" s="35">
        <f t="shared" si="89"/>
        <v>10386.439840000001</v>
      </c>
      <c r="S495" s="35">
        <f t="shared" si="90"/>
        <v>10256.898959999999</v>
      </c>
      <c r="T495" s="35">
        <f t="shared" si="91"/>
        <v>56695.960159999995</v>
      </c>
      <c r="U495" s="28"/>
      <c r="V495" s="28"/>
    </row>
    <row r="496" spans="1:74" s="6" customFormat="1" ht="18.75" x14ac:dyDescent="0.3">
      <c r="A496" s="28">
        <v>5</v>
      </c>
      <c r="B496" s="33" t="s">
        <v>936</v>
      </c>
      <c r="C496" s="33" t="s">
        <v>937</v>
      </c>
      <c r="D496" s="33" t="s">
        <v>53</v>
      </c>
      <c r="E496" s="33" t="s">
        <v>518</v>
      </c>
      <c r="F496" s="34" t="s">
        <v>814</v>
      </c>
      <c r="G496" s="37" t="s">
        <v>983</v>
      </c>
      <c r="H496" s="35">
        <v>60000</v>
      </c>
      <c r="I496" s="35">
        <v>3171.16</v>
      </c>
      <c r="J496" s="35">
        <v>25</v>
      </c>
      <c r="K496" s="35">
        <f t="shared" si="84"/>
        <v>1722</v>
      </c>
      <c r="L496" s="35">
        <f t="shared" si="85"/>
        <v>4260</v>
      </c>
      <c r="M496" s="36">
        <f t="shared" si="92"/>
        <v>660.00000000000011</v>
      </c>
      <c r="N496" s="35">
        <f t="shared" si="86"/>
        <v>1824</v>
      </c>
      <c r="O496" s="35">
        <f t="shared" si="87"/>
        <v>4254</v>
      </c>
      <c r="P496" s="35">
        <v>1577.45</v>
      </c>
      <c r="Q496" s="35">
        <f t="shared" si="88"/>
        <v>14297.45</v>
      </c>
      <c r="R496" s="35">
        <f t="shared" si="89"/>
        <v>8319.61</v>
      </c>
      <c r="S496" s="35">
        <f t="shared" si="90"/>
        <v>9174</v>
      </c>
      <c r="T496" s="35">
        <f t="shared" si="91"/>
        <v>51680.39</v>
      </c>
      <c r="U496" s="28"/>
      <c r="V496" s="28"/>
    </row>
    <row r="497" spans="1:22" s="6" customFormat="1" ht="18.75" x14ac:dyDescent="0.3">
      <c r="A497" s="28">
        <v>6</v>
      </c>
      <c r="B497" s="33" t="s">
        <v>182</v>
      </c>
      <c r="C497" s="33" t="s">
        <v>579</v>
      </c>
      <c r="D497" s="33" t="s">
        <v>53</v>
      </c>
      <c r="E497" s="33" t="s">
        <v>128</v>
      </c>
      <c r="F497" s="34" t="s">
        <v>815</v>
      </c>
      <c r="G497" s="37" t="s">
        <v>630</v>
      </c>
      <c r="H497" s="35">
        <v>53665.919999999998</v>
      </c>
      <c r="I497" s="35">
        <v>2134.77</v>
      </c>
      <c r="J497" s="35">
        <v>25</v>
      </c>
      <c r="K497" s="35">
        <f t="shared" si="84"/>
        <v>1540.211904</v>
      </c>
      <c r="L497" s="35">
        <f t="shared" si="85"/>
        <v>3810.2803199999994</v>
      </c>
      <c r="M497" s="36">
        <f t="shared" si="92"/>
        <v>590.32512000000008</v>
      </c>
      <c r="N497" s="35">
        <f t="shared" si="86"/>
        <v>1631.443968</v>
      </c>
      <c r="O497" s="35">
        <f t="shared" si="87"/>
        <v>3804.913728</v>
      </c>
      <c r="P497" s="35">
        <v>1577.45</v>
      </c>
      <c r="Q497" s="35">
        <f t="shared" si="88"/>
        <v>12954.625040000001</v>
      </c>
      <c r="R497" s="35">
        <f t="shared" si="89"/>
        <v>6908.8758719999996</v>
      </c>
      <c r="S497" s="35">
        <f t="shared" si="90"/>
        <v>8205.5191679999989</v>
      </c>
      <c r="T497" s="35">
        <f t="shared" si="91"/>
        <v>46757.044128000001</v>
      </c>
      <c r="U497" s="28"/>
      <c r="V497" s="28"/>
    </row>
    <row r="498" spans="1:22" s="6" customFormat="1" ht="18.75" x14ac:dyDescent="0.3">
      <c r="A498" s="28">
        <v>7</v>
      </c>
      <c r="B498" s="33" t="s">
        <v>1161</v>
      </c>
      <c r="C498" s="33" t="s">
        <v>1162</v>
      </c>
      <c r="D498" s="33" t="s">
        <v>53</v>
      </c>
      <c r="E498" s="33" t="s">
        <v>394</v>
      </c>
      <c r="F498" s="34" t="s">
        <v>815</v>
      </c>
      <c r="G498" s="37" t="s">
        <v>631</v>
      </c>
      <c r="H498" s="35">
        <v>45000</v>
      </c>
      <c r="I498" s="35">
        <v>1148.33</v>
      </c>
      <c r="J498" s="35">
        <v>25</v>
      </c>
      <c r="K498" s="35">
        <f t="shared" si="84"/>
        <v>1291.5</v>
      </c>
      <c r="L498" s="35">
        <f t="shared" si="85"/>
        <v>3194.9999999999995</v>
      </c>
      <c r="M498" s="36">
        <f t="shared" si="92"/>
        <v>495.00000000000006</v>
      </c>
      <c r="N498" s="35">
        <f t="shared" si="86"/>
        <v>1368</v>
      </c>
      <c r="O498" s="35">
        <f t="shared" si="87"/>
        <v>3190.5</v>
      </c>
      <c r="P498" s="35">
        <v>0</v>
      </c>
      <c r="Q498" s="35">
        <f t="shared" si="88"/>
        <v>9540</v>
      </c>
      <c r="R498" s="35">
        <f t="shared" si="89"/>
        <v>3832.83</v>
      </c>
      <c r="S498" s="35">
        <f t="shared" si="90"/>
        <v>6880.5</v>
      </c>
      <c r="T498" s="35">
        <f t="shared" si="91"/>
        <v>41167.17</v>
      </c>
      <c r="U498" s="28"/>
      <c r="V498" s="28"/>
    </row>
    <row r="499" spans="1:22" s="6" customFormat="1" ht="18.75" x14ac:dyDescent="0.3">
      <c r="A499" s="28">
        <v>8</v>
      </c>
      <c r="B499" s="33" t="s">
        <v>761</v>
      </c>
      <c r="C499" s="33" t="s">
        <v>762</v>
      </c>
      <c r="D499" s="33" t="s">
        <v>53</v>
      </c>
      <c r="E499" s="33" t="s">
        <v>602</v>
      </c>
      <c r="F499" s="34" t="s">
        <v>814</v>
      </c>
      <c r="G499" s="37" t="s">
        <v>631</v>
      </c>
      <c r="H499" s="35">
        <v>45000</v>
      </c>
      <c r="I499" s="35">
        <v>1148.33</v>
      </c>
      <c r="J499" s="35">
        <v>25</v>
      </c>
      <c r="K499" s="35">
        <f t="shared" si="84"/>
        <v>1291.5</v>
      </c>
      <c r="L499" s="35">
        <f t="shared" si="85"/>
        <v>3194.9999999999995</v>
      </c>
      <c r="M499" s="36">
        <f t="shared" si="92"/>
        <v>495.00000000000006</v>
      </c>
      <c r="N499" s="35">
        <f t="shared" si="86"/>
        <v>1368</v>
      </c>
      <c r="O499" s="35">
        <f t="shared" si="87"/>
        <v>3190.5</v>
      </c>
      <c r="P499" s="35">
        <v>0</v>
      </c>
      <c r="Q499" s="35">
        <f t="shared" si="88"/>
        <v>9540</v>
      </c>
      <c r="R499" s="35">
        <f t="shared" si="89"/>
        <v>3832.83</v>
      </c>
      <c r="S499" s="35">
        <f t="shared" si="90"/>
        <v>6880.5</v>
      </c>
      <c r="T499" s="35">
        <f t="shared" si="91"/>
        <v>41167.17</v>
      </c>
      <c r="U499" s="28"/>
      <c r="V499" s="28"/>
    </row>
    <row r="500" spans="1:22" s="6" customFormat="1" ht="18.75" x14ac:dyDescent="0.3">
      <c r="A500" s="28">
        <v>9</v>
      </c>
      <c r="B500" s="33" t="s">
        <v>908</v>
      </c>
      <c r="C500" s="33" t="s">
        <v>909</v>
      </c>
      <c r="D500" s="33" t="s">
        <v>53</v>
      </c>
      <c r="E500" s="37" t="s">
        <v>394</v>
      </c>
      <c r="F500" s="34" t="s">
        <v>815</v>
      </c>
      <c r="G500" s="37" t="s">
        <v>631</v>
      </c>
      <c r="H500" s="35">
        <v>40000</v>
      </c>
      <c r="I500" s="35">
        <v>442.65</v>
      </c>
      <c r="J500" s="35">
        <v>25</v>
      </c>
      <c r="K500" s="35">
        <f t="shared" si="84"/>
        <v>1148</v>
      </c>
      <c r="L500" s="35">
        <f t="shared" si="85"/>
        <v>2839.9999999999995</v>
      </c>
      <c r="M500" s="36">
        <f t="shared" si="92"/>
        <v>440.00000000000006</v>
      </c>
      <c r="N500" s="35">
        <f t="shared" si="86"/>
        <v>1216</v>
      </c>
      <c r="O500" s="35">
        <f t="shared" si="87"/>
        <v>2836</v>
      </c>
      <c r="P500" s="35">
        <v>0</v>
      </c>
      <c r="Q500" s="35">
        <f t="shared" si="88"/>
        <v>8480</v>
      </c>
      <c r="R500" s="35">
        <f t="shared" si="89"/>
        <v>2831.65</v>
      </c>
      <c r="S500" s="35">
        <f t="shared" si="90"/>
        <v>6116</v>
      </c>
      <c r="T500" s="35">
        <f t="shared" si="91"/>
        <v>37168.35</v>
      </c>
      <c r="U500" s="28"/>
      <c r="V500" s="28"/>
    </row>
    <row r="501" spans="1:22" s="6" customFormat="1" ht="17.25" customHeight="1" x14ac:dyDescent="0.3">
      <c r="A501" s="28">
        <v>10</v>
      </c>
      <c r="B501" s="33" t="s">
        <v>747</v>
      </c>
      <c r="C501" s="33" t="s">
        <v>748</v>
      </c>
      <c r="D501" s="33" t="s">
        <v>53</v>
      </c>
      <c r="E501" s="33" t="s">
        <v>394</v>
      </c>
      <c r="F501" s="34" t="s">
        <v>815</v>
      </c>
      <c r="G501" s="37" t="s">
        <v>631</v>
      </c>
      <c r="H501" s="35">
        <v>40000</v>
      </c>
      <c r="I501" s="35">
        <v>442.65</v>
      </c>
      <c r="J501" s="35">
        <v>25</v>
      </c>
      <c r="K501" s="35">
        <f t="shared" si="84"/>
        <v>1148</v>
      </c>
      <c r="L501" s="35">
        <f t="shared" si="85"/>
        <v>2839.9999999999995</v>
      </c>
      <c r="M501" s="36">
        <f t="shared" si="92"/>
        <v>440.00000000000006</v>
      </c>
      <c r="N501" s="35">
        <f t="shared" si="86"/>
        <v>1216</v>
      </c>
      <c r="O501" s="35">
        <f t="shared" si="87"/>
        <v>2836</v>
      </c>
      <c r="P501" s="35">
        <v>0</v>
      </c>
      <c r="Q501" s="35">
        <f t="shared" si="88"/>
        <v>8480</v>
      </c>
      <c r="R501" s="35">
        <f t="shared" si="89"/>
        <v>2831.65</v>
      </c>
      <c r="S501" s="35">
        <f t="shared" si="90"/>
        <v>6116</v>
      </c>
      <c r="T501" s="35">
        <f t="shared" si="91"/>
        <v>37168.35</v>
      </c>
      <c r="U501" s="28"/>
      <c r="V501" s="28"/>
    </row>
    <row r="502" spans="1:22" s="6" customFormat="1" ht="18.75" x14ac:dyDescent="0.3">
      <c r="A502" s="28">
        <v>11</v>
      </c>
      <c r="B502" s="33" t="s">
        <v>233</v>
      </c>
      <c r="C502" s="33" t="s">
        <v>234</v>
      </c>
      <c r="D502" s="33" t="s">
        <v>53</v>
      </c>
      <c r="E502" s="33" t="s">
        <v>31</v>
      </c>
      <c r="F502" s="34" t="s">
        <v>815</v>
      </c>
      <c r="G502" s="37" t="s">
        <v>631</v>
      </c>
      <c r="H502" s="35">
        <v>40000</v>
      </c>
      <c r="I502" s="35">
        <v>206.03</v>
      </c>
      <c r="J502" s="35">
        <v>25</v>
      </c>
      <c r="K502" s="35">
        <f t="shared" si="84"/>
        <v>1148</v>
      </c>
      <c r="L502" s="35">
        <f t="shared" si="85"/>
        <v>2839.9999999999995</v>
      </c>
      <c r="M502" s="36">
        <f t="shared" si="92"/>
        <v>440.00000000000006</v>
      </c>
      <c r="N502" s="35">
        <f t="shared" si="86"/>
        <v>1216</v>
      </c>
      <c r="O502" s="35">
        <f t="shared" si="87"/>
        <v>2836</v>
      </c>
      <c r="P502" s="35">
        <v>1577.45</v>
      </c>
      <c r="Q502" s="35">
        <f t="shared" si="88"/>
        <v>10057.450000000001</v>
      </c>
      <c r="R502" s="35">
        <f t="shared" si="89"/>
        <v>4172.4799999999996</v>
      </c>
      <c r="S502" s="35">
        <f t="shared" si="90"/>
        <v>6116</v>
      </c>
      <c r="T502" s="35">
        <f t="shared" si="91"/>
        <v>35827.520000000004</v>
      </c>
      <c r="U502" s="28"/>
      <c r="V502" s="28"/>
    </row>
    <row r="503" spans="1:22" s="6" customFormat="1" ht="18.75" x14ac:dyDescent="0.3">
      <c r="A503" s="28">
        <v>12</v>
      </c>
      <c r="B503" s="33" t="s">
        <v>51</v>
      </c>
      <c r="C503" s="33" t="s">
        <v>52</v>
      </c>
      <c r="D503" s="33" t="s">
        <v>53</v>
      </c>
      <c r="E503" s="33" t="s">
        <v>54</v>
      </c>
      <c r="F503" s="34" t="s">
        <v>815</v>
      </c>
      <c r="G503" s="37" t="s">
        <v>630</v>
      </c>
      <c r="H503" s="35">
        <v>37500</v>
      </c>
      <c r="I503" s="35">
        <v>0</v>
      </c>
      <c r="J503" s="35">
        <v>25</v>
      </c>
      <c r="K503" s="35">
        <f t="shared" si="84"/>
        <v>1076.25</v>
      </c>
      <c r="L503" s="35">
        <f t="shared" si="85"/>
        <v>2662.4999999999995</v>
      </c>
      <c r="M503" s="36">
        <f t="shared" si="92"/>
        <v>412.50000000000006</v>
      </c>
      <c r="N503" s="35">
        <f t="shared" si="86"/>
        <v>1140</v>
      </c>
      <c r="O503" s="35">
        <f t="shared" si="87"/>
        <v>2658.75</v>
      </c>
      <c r="P503" s="35">
        <v>3154.9</v>
      </c>
      <c r="Q503" s="35">
        <f t="shared" si="88"/>
        <v>11104.9</v>
      </c>
      <c r="R503" s="35">
        <f t="shared" si="89"/>
        <v>5396.15</v>
      </c>
      <c r="S503" s="35">
        <f t="shared" si="90"/>
        <v>5733.75</v>
      </c>
      <c r="T503" s="35">
        <f t="shared" si="91"/>
        <v>32103.85</v>
      </c>
      <c r="U503" s="28"/>
      <c r="V503" s="28"/>
    </row>
    <row r="504" spans="1:22" s="6" customFormat="1" ht="18.75" customHeight="1" x14ac:dyDescent="0.3">
      <c r="A504" s="28">
        <v>13</v>
      </c>
      <c r="B504" s="33" t="s">
        <v>830</v>
      </c>
      <c r="C504" s="33" t="s">
        <v>831</v>
      </c>
      <c r="D504" s="33" t="s">
        <v>53</v>
      </c>
      <c r="E504" s="33" t="s">
        <v>1135</v>
      </c>
      <c r="F504" s="34" t="s">
        <v>815</v>
      </c>
      <c r="G504" s="37" t="s">
        <v>631</v>
      </c>
      <c r="H504" s="35">
        <v>37500</v>
      </c>
      <c r="I504" s="35">
        <v>89.81</v>
      </c>
      <c r="J504" s="35">
        <v>25</v>
      </c>
      <c r="K504" s="35">
        <f t="shared" si="84"/>
        <v>1076.25</v>
      </c>
      <c r="L504" s="35">
        <f t="shared" si="85"/>
        <v>2662.4999999999995</v>
      </c>
      <c r="M504" s="36">
        <f t="shared" si="92"/>
        <v>412.50000000000006</v>
      </c>
      <c r="N504" s="35">
        <f t="shared" si="86"/>
        <v>1140</v>
      </c>
      <c r="O504" s="35">
        <f t="shared" si="87"/>
        <v>2658.75</v>
      </c>
      <c r="P504" s="35">
        <v>0</v>
      </c>
      <c r="Q504" s="35">
        <f t="shared" si="88"/>
        <v>7950</v>
      </c>
      <c r="R504" s="35">
        <f t="shared" si="89"/>
        <v>2331.06</v>
      </c>
      <c r="S504" s="35">
        <f t="shared" si="90"/>
        <v>5733.75</v>
      </c>
      <c r="T504" s="35">
        <f t="shared" si="91"/>
        <v>35168.94</v>
      </c>
      <c r="U504" s="28"/>
      <c r="V504" s="28"/>
    </row>
    <row r="505" spans="1:22" s="6" customFormat="1" ht="18.75" x14ac:dyDescent="0.3">
      <c r="A505" s="28">
        <v>14</v>
      </c>
      <c r="B505" s="33" t="s">
        <v>251</v>
      </c>
      <c r="C505" s="33" t="s">
        <v>582</v>
      </c>
      <c r="D505" s="33" t="s">
        <v>53</v>
      </c>
      <c r="E505" s="37" t="s">
        <v>545</v>
      </c>
      <c r="F505" s="34" t="s">
        <v>815</v>
      </c>
      <c r="G505" s="37" t="s">
        <v>630</v>
      </c>
      <c r="H505" s="35">
        <v>37500</v>
      </c>
      <c r="I505" s="35">
        <v>0</v>
      </c>
      <c r="J505" s="35">
        <v>25</v>
      </c>
      <c r="K505" s="35">
        <f t="shared" si="84"/>
        <v>1076.25</v>
      </c>
      <c r="L505" s="35">
        <f t="shared" si="85"/>
        <v>2662.4999999999995</v>
      </c>
      <c r="M505" s="36">
        <f t="shared" si="92"/>
        <v>412.50000000000006</v>
      </c>
      <c r="N505" s="35">
        <f t="shared" si="86"/>
        <v>1140</v>
      </c>
      <c r="O505" s="35">
        <f t="shared" si="87"/>
        <v>2658.75</v>
      </c>
      <c r="P505" s="35">
        <v>3154.9</v>
      </c>
      <c r="Q505" s="35">
        <f t="shared" si="88"/>
        <v>11104.9</v>
      </c>
      <c r="R505" s="35">
        <f t="shared" si="89"/>
        <v>5396.15</v>
      </c>
      <c r="S505" s="35">
        <f t="shared" si="90"/>
        <v>5733.75</v>
      </c>
      <c r="T505" s="35">
        <f t="shared" si="91"/>
        <v>32103.85</v>
      </c>
      <c r="U505" s="28"/>
      <c r="V505" s="28"/>
    </row>
    <row r="506" spans="1:22" s="6" customFormat="1" ht="18.75" x14ac:dyDescent="0.3">
      <c r="A506" s="28">
        <v>15</v>
      </c>
      <c r="B506" s="33" t="s">
        <v>407</v>
      </c>
      <c r="C506" s="33" t="s">
        <v>408</v>
      </c>
      <c r="D506" s="33" t="s">
        <v>53</v>
      </c>
      <c r="E506" s="33" t="s">
        <v>1097</v>
      </c>
      <c r="F506" s="34" t="s">
        <v>815</v>
      </c>
      <c r="G506" s="37" t="s">
        <v>631</v>
      </c>
      <c r="H506" s="35">
        <v>37500</v>
      </c>
      <c r="I506" s="35">
        <v>89.81</v>
      </c>
      <c r="J506" s="35">
        <v>25</v>
      </c>
      <c r="K506" s="35">
        <f t="shared" si="84"/>
        <v>1076.25</v>
      </c>
      <c r="L506" s="35">
        <f t="shared" si="85"/>
        <v>2662.4999999999995</v>
      </c>
      <c r="M506" s="36">
        <f t="shared" si="92"/>
        <v>412.50000000000006</v>
      </c>
      <c r="N506" s="35">
        <f t="shared" si="86"/>
        <v>1140</v>
      </c>
      <c r="O506" s="35">
        <f t="shared" si="87"/>
        <v>2658.75</v>
      </c>
      <c r="P506" s="35">
        <v>0</v>
      </c>
      <c r="Q506" s="35">
        <f t="shared" si="88"/>
        <v>7950</v>
      </c>
      <c r="R506" s="35">
        <f t="shared" si="89"/>
        <v>2331.06</v>
      </c>
      <c r="S506" s="35">
        <f t="shared" si="90"/>
        <v>5733.75</v>
      </c>
      <c r="T506" s="35">
        <f t="shared" si="91"/>
        <v>35168.94</v>
      </c>
      <c r="U506" s="28"/>
      <c r="V506" s="28"/>
    </row>
    <row r="507" spans="1:22" s="6" customFormat="1" ht="18.75" x14ac:dyDescent="0.3">
      <c r="A507" s="28">
        <v>16</v>
      </c>
      <c r="B507" s="33" t="s">
        <v>444</v>
      </c>
      <c r="C507" s="33" t="s">
        <v>584</v>
      </c>
      <c r="D507" s="33" t="s">
        <v>53</v>
      </c>
      <c r="E507" s="33" t="s">
        <v>545</v>
      </c>
      <c r="F507" s="34" t="s">
        <v>815</v>
      </c>
      <c r="G507" s="37" t="s">
        <v>631</v>
      </c>
      <c r="H507" s="35">
        <v>37500</v>
      </c>
      <c r="I507" s="35">
        <v>89.81</v>
      </c>
      <c r="J507" s="35">
        <v>25</v>
      </c>
      <c r="K507" s="35">
        <f t="shared" si="84"/>
        <v>1076.25</v>
      </c>
      <c r="L507" s="35">
        <f t="shared" si="85"/>
        <v>2662.4999999999995</v>
      </c>
      <c r="M507" s="36">
        <f t="shared" si="92"/>
        <v>412.50000000000006</v>
      </c>
      <c r="N507" s="35">
        <f t="shared" si="86"/>
        <v>1140</v>
      </c>
      <c r="O507" s="35">
        <f t="shared" si="87"/>
        <v>2658.75</v>
      </c>
      <c r="P507" s="35">
        <v>0</v>
      </c>
      <c r="Q507" s="35">
        <f t="shared" si="88"/>
        <v>7950</v>
      </c>
      <c r="R507" s="35">
        <f t="shared" si="89"/>
        <v>2331.06</v>
      </c>
      <c r="S507" s="35">
        <f t="shared" si="90"/>
        <v>5733.75</v>
      </c>
      <c r="T507" s="35">
        <f t="shared" si="91"/>
        <v>35168.94</v>
      </c>
      <c r="U507" s="28"/>
      <c r="V507" s="28"/>
    </row>
    <row r="508" spans="1:22" s="6" customFormat="1" ht="18.75" x14ac:dyDescent="0.3">
      <c r="A508" s="28">
        <v>17</v>
      </c>
      <c r="B508" s="33" t="s">
        <v>289</v>
      </c>
      <c r="C508" s="33" t="s">
        <v>290</v>
      </c>
      <c r="D508" s="33" t="s">
        <v>53</v>
      </c>
      <c r="E508" s="33" t="s">
        <v>1097</v>
      </c>
      <c r="F508" s="34" t="s">
        <v>814</v>
      </c>
      <c r="G508" s="37" t="s">
        <v>631</v>
      </c>
      <c r="H508" s="35">
        <v>37500</v>
      </c>
      <c r="I508" s="35">
        <v>89.81</v>
      </c>
      <c r="J508" s="35">
        <v>25</v>
      </c>
      <c r="K508" s="35">
        <f t="shared" si="84"/>
        <v>1076.25</v>
      </c>
      <c r="L508" s="35">
        <f t="shared" si="85"/>
        <v>2662.4999999999995</v>
      </c>
      <c r="M508" s="36">
        <f t="shared" si="92"/>
        <v>412.50000000000006</v>
      </c>
      <c r="N508" s="35">
        <f t="shared" si="86"/>
        <v>1140</v>
      </c>
      <c r="O508" s="35">
        <f t="shared" si="87"/>
        <v>2658.75</v>
      </c>
      <c r="P508" s="35">
        <v>0</v>
      </c>
      <c r="Q508" s="35">
        <f t="shared" si="88"/>
        <v>7950</v>
      </c>
      <c r="R508" s="35">
        <f t="shared" si="89"/>
        <v>2331.06</v>
      </c>
      <c r="S508" s="35">
        <f t="shared" si="90"/>
        <v>5733.75</v>
      </c>
      <c r="T508" s="35">
        <f t="shared" si="91"/>
        <v>35168.94</v>
      </c>
      <c r="U508" s="28"/>
      <c r="V508" s="28"/>
    </row>
    <row r="509" spans="1:22" s="6" customFormat="1" ht="18.75" x14ac:dyDescent="0.3">
      <c r="A509" s="28">
        <v>18</v>
      </c>
      <c r="B509" s="33" t="s">
        <v>336</v>
      </c>
      <c r="C509" s="33" t="s">
        <v>337</v>
      </c>
      <c r="D509" s="33" t="s">
        <v>53</v>
      </c>
      <c r="E509" s="33" t="s">
        <v>1152</v>
      </c>
      <c r="F509" s="34" t="s">
        <v>815</v>
      </c>
      <c r="G509" s="37" t="s">
        <v>631</v>
      </c>
      <c r="H509" s="35">
        <v>37500</v>
      </c>
      <c r="I509" s="35">
        <v>89.81</v>
      </c>
      <c r="J509" s="35">
        <v>25</v>
      </c>
      <c r="K509" s="35">
        <f t="shared" si="84"/>
        <v>1076.25</v>
      </c>
      <c r="L509" s="35">
        <f t="shared" si="85"/>
        <v>2662.4999999999995</v>
      </c>
      <c r="M509" s="36">
        <f t="shared" si="92"/>
        <v>412.50000000000006</v>
      </c>
      <c r="N509" s="35">
        <f t="shared" si="86"/>
        <v>1140</v>
      </c>
      <c r="O509" s="35">
        <f t="shared" si="87"/>
        <v>2658.75</v>
      </c>
      <c r="P509" s="35">
        <v>0</v>
      </c>
      <c r="Q509" s="35">
        <f t="shared" si="88"/>
        <v>7950</v>
      </c>
      <c r="R509" s="35">
        <f t="shared" si="89"/>
        <v>2331.06</v>
      </c>
      <c r="S509" s="35">
        <f t="shared" si="90"/>
        <v>5733.75</v>
      </c>
      <c r="T509" s="35">
        <f t="shared" si="91"/>
        <v>35168.94</v>
      </c>
      <c r="U509" s="28"/>
      <c r="V509" s="28"/>
    </row>
    <row r="510" spans="1:22" s="6" customFormat="1" ht="21" customHeight="1" x14ac:dyDescent="0.3">
      <c r="A510" s="28">
        <v>19</v>
      </c>
      <c r="B510" s="33" t="s">
        <v>906</v>
      </c>
      <c r="C510" s="33" t="s">
        <v>907</v>
      </c>
      <c r="D510" s="33" t="s">
        <v>53</v>
      </c>
      <c r="E510" s="33" t="s">
        <v>394</v>
      </c>
      <c r="F510" s="34" t="s">
        <v>815</v>
      </c>
      <c r="G510" s="37" t="s">
        <v>631</v>
      </c>
      <c r="H510" s="35">
        <v>35000</v>
      </c>
      <c r="I510" s="35">
        <v>0</v>
      </c>
      <c r="J510" s="35">
        <v>25</v>
      </c>
      <c r="K510" s="35">
        <f t="shared" si="84"/>
        <v>1004.5</v>
      </c>
      <c r="L510" s="35">
        <f t="shared" si="85"/>
        <v>2485</v>
      </c>
      <c r="M510" s="36">
        <f t="shared" si="92"/>
        <v>385.00000000000006</v>
      </c>
      <c r="N510" s="35">
        <f t="shared" si="86"/>
        <v>1064</v>
      </c>
      <c r="O510" s="35">
        <f t="shared" si="87"/>
        <v>2481.5</v>
      </c>
      <c r="P510" s="35">
        <v>0</v>
      </c>
      <c r="Q510" s="35">
        <f t="shared" si="88"/>
        <v>7420</v>
      </c>
      <c r="R510" s="35">
        <f t="shared" si="89"/>
        <v>2093.5</v>
      </c>
      <c r="S510" s="35">
        <f t="shared" si="90"/>
        <v>5351.5</v>
      </c>
      <c r="T510" s="35">
        <f t="shared" si="91"/>
        <v>32906.5</v>
      </c>
      <c r="U510" s="28"/>
      <c r="V510" s="28"/>
    </row>
    <row r="511" spans="1:22" s="6" customFormat="1" ht="18.75" x14ac:dyDescent="0.3">
      <c r="A511" s="28">
        <v>20</v>
      </c>
      <c r="B511" s="97" t="s">
        <v>429</v>
      </c>
      <c r="C511" s="97" t="s">
        <v>430</v>
      </c>
      <c r="D511" s="97" t="s">
        <v>53</v>
      </c>
      <c r="E511" s="98" t="s">
        <v>982</v>
      </c>
      <c r="F511" s="99" t="s">
        <v>815</v>
      </c>
      <c r="G511" s="98" t="s">
        <v>631</v>
      </c>
      <c r="H511" s="100">
        <v>35000</v>
      </c>
      <c r="I511" s="100">
        <v>0</v>
      </c>
      <c r="J511" s="100">
        <v>25</v>
      </c>
      <c r="K511" s="35">
        <f t="shared" si="84"/>
        <v>1004.5</v>
      </c>
      <c r="L511" s="35">
        <f t="shared" si="85"/>
        <v>2485</v>
      </c>
      <c r="M511" s="36">
        <f t="shared" si="92"/>
        <v>385.00000000000006</v>
      </c>
      <c r="N511" s="100">
        <f t="shared" si="86"/>
        <v>1064</v>
      </c>
      <c r="O511" s="35">
        <f t="shared" si="87"/>
        <v>2481.5</v>
      </c>
      <c r="P511" s="100">
        <v>0</v>
      </c>
      <c r="Q511" s="35">
        <f t="shared" si="88"/>
        <v>7420</v>
      </c>
      <c r="R511" s="35">
        <f t="shared" si="89"/>
        <v>2093.5</v>
      </c>
      <c r="S511" s="35">
        <f t="shared" si="90"/>
        <v>5351.5</v>
      </c>
      <c r="T511" s="35">
        <f t="shared" si="91"/>
        <v>32906.5</v>
      </c>
      <c r="U511" s="28"/>
      <c r="V511" s="28"/>
    </row>
    <row r="512" spans="1:22" s="6" customFormat="1" ht="18.75" x14ac:dyDescent="0.3">
      <c r="A512" s="28">
        <v>21</v>
      </c>
      <c r="B512" s="33" t="s">
        <v>956</v>
      </c>
      <c r="C512" s="33" t="s">
        <v>955</v>
      </c>
      <c r="D512" s="33" t="s">
        <v>53</v>
      </c>
      <c r="E512" s="33" t="s">
        <v>394</v>
      </c>
      <c r="F512" s="34" t="s">
        <v>814</v>
      </c>
      <c r="G512" s="37" t="s">
        <v>631</v>
      </c>
      <c r="H512" s="35">
        <v>35000</v>
      </c>
      <c r="I512" s="35">
        <v>0</v>
      </c>
      <c r="J512" s="35">
        <v>25</v>
      </c>
      <c r="K512" s="35">
        <f t="shared" si="84"/>
        <v>1004.5</v>
      </c>
      <c r="L512" s="35">
        <f t="shared" si="85"/>
        <v>2485</v>
      </c>
      <c r="M512" s="36">
        <f t="shared" si="92"/>
        <v>385.00000000000006</v>
      </c>
      <c r="N512" s="35">
        <f t="shared" si="86"/>
        <v>1064</v>
      </c>
      <c r="O512" s="35">
        <f t="shared" si="87"/>
        <v>2481.5</v>
      </c>
      <c r="P512" s="35">
        <v>0</v>
      </c>
      <c r="Q512" s="35">
        <f t="shared" si="88"/>
        <v>7420</v>
      </c>
      <c r="R512" s="35">
        <f t="shared" si="89"/>
        <v>2093.5</v>
      </c>
      <c r="S512" s="35">
        <f t="shared" si="90"/>
        <v>5351.5</v>
      </c>
      <c r="T512" s="35">
        <f t="shared" si="91"/>
        <v>32906.5</v>
      </c>
      <c r="U512" s="28"/>
      <c r="V512" s="28"/>
    </row>
    <row r="513" spans="1:64" s="6" customFormat="1" ht="18.75" x14ac:dyDescent="0.3">
      <c r="A513" s="28">
        <v>22</v>
      </c>
      <c r="B513" s="33" t="s">
        <v>254</v>
      </c>
      <c r="C513" s="33" t="s">
        <v>255</v>
      </c>
      <c r="D513" s="33" t="s">
        <v>53</v>
      </c>
      <c r="E513" s="33" t="s">
        <v>39</v>
      </c>
      <c r="F513" s="34" t="s">
        <v>815</v>
      </c>
      <c r="G513" s="37" t="s">
        <v>630</v>
      </c>
      <c r="H513" s="35">
        <v>33062.04</v>
      </c>
      <c r="I513" s="35">
        <v>0</v>
      </c>
      <c r="J513" s="35">
        <v>25</v>
      </c>
      <c r="K513" s="35">
        <f t="shared" si="84"/>
        <v>948.88054799999998</v>
      </c>
      <c r="L513" s="35">
        <f t="shared" si="85"/>
        <v>2347.4048399999997</v>
      </c>
      <c r="M513" s="36">
        <f t="shared" si="92"/>
        <v>363.68244000000004</v>
      </c>
      <c r="N513" s="35">
        <f t="shared" si="86"/>
        <v>1005.086016</v>
      </c>
      <c r="O513" s="35">
        <f t="shared" si="87"/>
        <v>2344.0986360000002</v>
      </c>
      <c r="P513" s="35">
        <v>1577.45</v>
      </c>
      <c r="Q513" s="35">
        <f t="shared" si="88"/>
        <v>8586.6024800000014</v>
      </c>
      <c r="R513" s="35">
        <f t="shared" si="89"/>
        <v>3556.4165640000001</v>
      </c>
      <c r="S513" s="35">
        <f t="shared" si="90"/>
        <v>5055.1859160000004</v>
      </c>
      <c r="T513" s="35">
        <f t="shared" si="91"/>
        <v>29505.623436000002</v>
      </c>
      <c r="U513" s="28"/>
      <c r="V513" s="28"/>
    </row>
    <row r="514" spans="1:64" s="6" customFormat="1" ht="18.75" x14ac:dyDescent="0.3">
      <c r="A514" s="28">
        <v>23</v>
      </c>
      <c r="B514" s="33" t="s">
        <v>821</v>
      </c>
      <c r="C514" s="33" t="s">
        <v>822</v>
      </c>
      <c r="D514" s="33" t="s">
        <v>53</v>
      </c>
      <c r="E514" s="33" t="s">
        <v>394</v>
      </c>
      <c r="F514" s="34" t="s">
        <v>815</v>
      </c>
      <c r="G514" s="37" t="s">
        <v>631</v>
      </c>
      <c r="H514" s="35">
        <v>33000</v>
      </c>
      <c r="I514" s="35">
        <v>0</v>
      </c>
      <c r="J514" s="35">
        <v>25</v>
      </c>
      <c r="K514" s="35">
        <f t="shared" si="84"/>
        <v>947.1</v>
      </c>
      <c r="L514" s="35">
        <f t="shared" si="85"/>
        <v>2343</v>
      </c>
      <c r="M514" s="36">
        <f t="shared" si="92"/>
        <v>363.00000000000006</v>
      </c>
      <c r="N514" s="35">
        <f t="shared" si="86"/>
        <v>1003.2</v>
      </c>
      <c r="O514" s="35">
        <f t="shared" si="87"/>
        <v>2339.7000000000003</v>
      </c>
      <c r="P514" s="35">
        <v>0</v>
      </c>
      <c r="Q514" s="35">
        <f t="shared" si="88"/>
        <v>6996</v>
      </c>
      <c r="R514" s="35">
        <f t="shared" si="89"/>
        <v>1975.3000000000002</v>
      </c>
      <c r="S514" s="35">
        <f t="shared" si="90"/>
        <v>5045.7000000000007</v>
      </c>
      <c r="T514" s="35">
        <f t="shared" si="91"/>
        <v>31024.7</v>
      </c>
      <c r="U514" s="28"/>
      <c r="V514" s="28"/>
    </row>
    <row r="515" spans="1:64" s="6" customFormat="1" ht="18.75" x14ac:dyDescent="0.3">
      <c r="A515" s="28">
        <v>24</v>
      </c>
      <c r="B515" s="33" t="s">
        <v>143</v>
      </c>
      <c r="C515" s="33" t="s">
        <v>144</v>
      </c>
      <c r="D515" s="33" t="s">
        <v>53</v>
      </c>
      <c r="E515" s="33" t="s">
        <v>39</v>
      </c>
      <c r="F515" s="34" t="s">
        <v>815</v>
      </c>
      <c r="G515" s="37" t="s">
        <v>631</v>
      </c>
      <c r="H515" s="35">
        <v>30613</v>
      </c>
      <c r="I515" s="35">
        <v>0</v>
      </c>
      <c r="J515" s="35">
        <v>25</v>
      </c>
      <c r="K515" s="35">
        <f t="shared" si="84"/>
        <v>878.59310000000005</v>
      </c>
      <c r="L515" s="35">
        <f t="shared" si="85"/>
        <v>2173.5229999999997</v>
      </c>
      <c r="M515" s="36">
        <f t="shared" si="92"/>
        <v>336.74300000000005</v>
      </c>
      <c r="N515" s="35">
        <f t="shared" si="86"/>
        <v>930.63520000000005</v>
      </c>
      <c r="O515" s="35">
        <f t="shared" si="87"/>
        <v>2170.4617000000003</v>
      </c>
      <c r="P515" s="35">
        <v>0</v>
      </c>
      <c r="Q515" s="35">
        <f t="shared" si="88"/>
        <v>6489.9560000000001</v>
      </c>
      <c r="R515" s="35">
        <f t="shared" si="89"/>
        <v>1834.2283000000002</v>
      </c>
      <c r="S515" s="35">
        <f t="shared" si="90"/>
        <v>4680.7276999999995</v>
      </c>
      <c r="T515" s="35">
        <f t="shared" si="91"/>
        <v>28778.771700000001</v>
      </c>
      <c r="U515" s="28"/>
      <c r="V515" s="28"/>
    </row>
    <row r="516" spans="1:64" s="6" customFormat="1" ht="18.75" x14ac:dyDescent="0.3">
      <c r="A516" s="28">
        <v>25</v>
      </c>
      <c r="B516" s="33" t="s">
        <v>1179</v>
      </c>
      <c r="C516" s="33" t="s">
        <v>1180</v>
      </c>
      <c r="D516" s="33" t="s">
        <v>53</v>
      </c>
      <c r="E516" s="33" t="s">
        <v>998</v>
      </c>
      <c r="F516" s="34" t="s">
        <v>815</v>
      </c>
      <c r="G516" s="37" t="s">
        <v>631</v>
      </c>
      <c r="H516" s="35">
        <v>30000</v>
      </c>
      <c r="I516" s="35">
        <v>0</v>
      </c>
      <c r="J516" s="35">
        <v>25</v>
      </c>
      <c r="K516" s="35">
        <f t="shared" si="84"/>
        <v>861</v>
      </c>
      <c r="L516" s="35">
        <f t="shared" si="85"/>
        <v>2130</v>
      </c>
      <c r="M516" s="36">
        <f t="shared" si="92"/>
        <v>330.00000000000006</v>
      </c>
      <c r="N516" s="35">
        <f t="shared" si="86"/>
        <v>912</v>
      </c>
      <c r="O516" s="35">
        <f t="shared" si="87"/>
        <v>2127</v>
      </c>
      <c r="P516" s="35">
        <v>0</v>
      </c>
      <c r="Q516" s="35">
        <f t="shared" si="88"/>
        <v>6360</v>
      </c>
      <c r="R516" s="35">
        <f t="shared" si="89"/>
        <v>1798</v>
      </c>
      <c r="S516" s="35">
        <f t="shared" si="90"/>
        <v>4587</v>
      </c>
      <c r="T516" s="35">
        <f t="shared" si="91"/>
        <v>28202</v>
      </c>
      <c r="U516" s="28"/>
      <c r="V516" s="28"/>
    </row>
    <row r="517" spans="1:64" s="6" customFormat="1" ht="19.5" customHeight="1" x14ac:dyDescent="0.3">
      <c r="A517" s="28">
        <v>26</v>
      </c>
      <c r="B517" s="33" t="s">
        <v>325</v>
      </c>
      <c r="C517" s="33" t="s">
        <v>326</v>
      </c>
      <c r="D517" s="33" t="s">
        <v>53</v>
      </c>
      <c r="E517" s="33" t="s">
        <v>951</v>
      </c>
      <c r="F517" s="34" t="s">
        <v>815</v>
      </c>
      <c r="G517" s="37" t="s">
        <v>631</v>
      </c>
      <c r="H517" s="35">
        <v>30000</v>
      </c>
      <c r="I517" s="35">
        <v>0</v>
      </c>
      <c r="J517" s="35">
        <v>25</v>
      </c>
      <c r="K517" s="35">
        <f t="shared" si="84"/>
        <v>861</v>
      </c>
      <c r="L517" s="35">
        <f t="shared" si="85"/>
        <v>2130</v>
      </c>
      <c r="M517" s="36">
        <f t="shared" si="92"/>
        <v>330.00000000000006</v>
      </c>
      <c r="N517" s="35">
        <f t="shared" si="86"/>
        <v>912</v>
      </c>
      <c r="O517" s="35">
        <f t="shared" si="87"/>
        <v>2127</v>
      </c>
      <c r="P517" s="35">
        <v>0</v>
      </c>
      <c r="Q517" s="35">
        <f t="shared" si="88"/>
        <v>6360</v>
      </c>
      <c r="R517" s="35">
        <f t="shared" si="89"/>
        <v>1798</v>
      </c>
      <c r="S517" s="35">
        <f t="shared" si="90"/>
        <v>4587</v>
      </c>
      <c r="T517" s="35">
        <f t="shared" si="91"/>
        <v>28202</v>
      </c>
      <c r="U517" s="28"/>
      <c r="V517" s="28"/>
    </row>
    <row r="518" spans="1:64" s="6" customFormat="1" ht="18.75" x14ac:dyDescent="0.3">
      <c r="A518" s="28">
        <v>27</v>
      </c>
      <c r="B518" s="33" t="s">
        <v>710</v>
      </c>
      <c r="C518" s="33" t="s">
        <v>711</v>
      </c>
      <c r="D518" s="33" t="s">
        <v>53</v>
      </c>
      <c r="E518" s="33" t="s">
        <v>394</v>
      </c>
      <c r="F518" s="34" t="s">
        <v>814</v>
      </c>
      <c r="G518" s="37" t="s">
        <v>631</v>
      </c>
      <c r="H518" s="35">
        <v>30000</v>
      </c>
      <c r="I518" s="35">
        <v>0</v>
      </c>
      <c r="J518" s="35">
        <v>25</v>
      </c>
      <c r="K518" s="35">
        <f t="shared" si="84"/>
        <v>861</v>
      </c>
      <c r="L518" s="35">
        <f t="shared" si="85"/>
        <v>2130</v>
      </c>
      <c r="M518" s="36">
        <f t="shared" si="92"/>
        <v>330.00000000000006</v>
      </c>
      <c r="N518" s="35">
        <f t="shared" si="86"/>
        <v>912</v>
      </c>
      <c r="O518" s="35">
        <f t="shared" si="87"/>
        <v>2127</v>
      </c>
      <c r="P518" s="35">
        <v>0</v>
      </c>
      <c r="Q518" s="35">
        <f t="shared" si="88"/>
        <v>6360</v>
      </c>
      <c r="R518" s="35">
        <f t="shared" si="89"/>
        <v>1798</v>
      </c>
      <c r="S518" s="35">
        <f t="shared" si="90"/>
        <v>4587</v>
      </c>
      <c r="T518" s="35">
        <f t="shared" si="91"/>
        <v>28202</v>
      </c>
      <c r="U518" s="28"/>
      <c r="V518" s="28"/>
    </row>
    <row r="519" spans="1:64" s="6" customFormat="1" ht="18.75" x14ac:dyDescent="0.3">
      <c r="A519" s="28">
        <v>28</v>
      </c>
      <c r="B519" s="33" t="s">
        <v>556</v>
      </c>
      <c r="C519" s="33" t="s">
        <v>557</v>
      </c>
      <c r="D519" s="33" t="s">
        <v>53</v>
      </c>
      <c r="E519" s="33" t="s">
        <v>124</v>
      </c>
      <c r="F519" s="34" t="s">
        <v>814</v>
      </c>
      <c r="G519" s="37" t="s">
        <v>631</v>
      </c>
      <c r="H519" s="35">
        <v>25000</v>
      </c>
      <c r="I519" s="35">
        <v>0</v>
      </c>
      <c r="J519" s="35">
        <v>25</v>
      </c>
      <c r="K519" s="35">
        <f t="shared" si="84"/>
        <v>717.5</v>
      </c>
      <c r="L519" s="35">
        <f t="shared" si="85"/>
        <v>1774.9999999999998</v>
      </c>
      <c r="M519" s="36">
        <f t="shared" si="92"/>
        <v>275</v>
      </c>
      <c r="N519" s="35">
        <f t="shared" si="86"/>
        <v>760</v>
      </c>
      <c r="O519" s="35">
        <f t="shared" si="87"/>
        <v>1772.5000000000002</v>
      </c>
      <c r="P519" s="35">
        <v>0</v>
      </c>
      <c r="Q519" s="35">
        <f t="shared" si="88"/>
        <v>5300</v>
      </c>
      <c r="R519" s="35">
        <f t="shared" si="89"/>
        <v>1502.5</v>
      </c>
      <c r="S519" s="35">
        <f t="shared" si="90"/>
        <v>3822.5</v>
      </c>
      <c r="T519" s="35">
        <f t="shared" si="91"/>
        <v>23497.5</v>
      </c>
      <c r="U519" s="28"/>
      <c r="V519" s="28"/>
    </row>
    <row r="520" spans="1:64" s="6" customFormat="1" ht="18.75" x14ac:dyDescent="0.3">
      <c r="A520" s="28">
        <v>29</v>
      </c>
      <c r="B520" s="33" t="s">
        <v>1007</v>
      </c>
      <c r="C520" s="33" t="s">
        <v>1006</v>
      </c>
      <c r="D520" s="33" t="s">
        <v>53</v>
      </c>
      <c r="E520" s="33" t="s">
        <v>394</v>
      </c>
      <c r="F520" s="34" t="s">
        <v>815</v>
      </c>
      <c r="G520" s="37" t="s">
        <v>631</v>
      </c>
      <c r="H520" s="35">
        <v>25000</v>
      </c>
      <c r="I520" s="35">
        <v>0</v>
      </c>
      <c r="J520" s="35">
        <v>25</v>
      </c>
      <c r="K520" s="35">
        <f t="shared" si="84"/>
        <v>717.5</v>
      </c>
      <c r="L520" s="35">
        <f t="shared" si="85"/>
        <v>1774.9999999999998</v>
      </c>
      <c r="M520" s="36">
        <f t="shared" si="92"/>
        <v>275</v>
      </c>
      <c r="N520" s="35">
        <f t="shared" si="86"/>
        <v>760</v>
      </c>
      <c r="O520" s="35">
        <f t="shared" si="87"/>
        <v>1772.5000000000002</v>
      </c>
      <c r="P520" s="35"/>
      <c r="Q520" s="35">
        <f t="shared" si="88"/>
        <v>5300</v>
      </c>
      <c r="R520" s="35">
        <f t="shared" si="89"/>
        <v>1502.5</v>
      </c>
      <c r="S520" s="35">
        <v>3822.5</v>
      </c>
      <c r="T520" s="35">
        <f t="shared" si="91"/>
        <v>23497.5</v>
      </c>
      <c r="U520" s="28"/>
      <c r="V520" s="28"/>
    </row>
    <row r="521" spans="1:64" s="6" customFormat="1" ht="18.75" customHeight="1" x14ac:dyDescent="0.3">
      <c r="A521" s="28">
        <v>30</v>
      </c>
      <c r="B521" s="33" t="s">
        <v>153</v>
      </c>
      <c r="C521" s="33" t="s">
        <v>596</v>
      </c>
      <c r="D521" s="33" t="s">
        <v>53</v>
      </c>
      <c r="E521" s="33" t="s">
        <v>632</v>
      </c>
      <c r="F521" s="34" t="s">
        <v>815</v>
      </c>
      <c r="G521" s="37" t="s">
        <v>631</v>
      </c>
      <c r="H521" s="35">
        <v>22000</v>
      </c>
      <c r="I521" s="35">
        <v>0</v>
      </c>
      <c r="J521" s="35">
        <v>25</v>
      </c>
      <c r="K521" s="35">
        <f t="shared" si="84"/>
        <v>631.4</v>
      </c>
      <c r="L521" s="35">
        <f t="shared" si="85"/>
        <v>1561.9999999999998</v>
      </c>
      <c r="M521" s="36">
        <f t="shared" si="92"/>
        <v>242.00000000000003</v>
      </c>
      <c r="N521" s="35">
        <f t="shared" si="86"/>
        <v>668.8</v>
      </c>
      <c r="O521" s="35">
        <f t="shared" si="87"/>
        <v>1559.8000000000002</v>
      </c>
      <c r="P521" s="35">
        <v>0</v>
      </c>
      <c r="Q521" s="35">
        <f t="shared" si="88"/>
        <v>4664</v>
      </c>
      <c r="R521" s="35">
        <f t="shared" si="89"/>
        <v>1325.1999999999998</v>
      </c>
      <c r="S521" s="35">
        <f>+L521+M521+O521</f>
        <v>3363.8</v>
      </c>
      <c r="T521" s="35">
        <f t="shared" si="91"/>
        <v>20674.8</v>
      </c>
      <c r="U521" s="28"/>
      <c r="V521" s="28"/>
    </row>
    <row r="522" spans="1:64" s="8" customFormat="1" ht="19.5" customHeight="1" x14ac:dyDescent="0.3">
      <c r="A522" s="28"/>
      <c r="B522" s="37"/>
      <c r="C522" s="33"/>
      <c r="D522" s="33"/>
      <c r="E522" s="33"/>
      <c r="F522" s="34"/>
      <c r="G522" s="37"/>
      <c r="H522" s="41">
        <f t="shared" ref="H522:T522" si="93">SUM(H492:H521)</f>
        <v>1302123.3600000001</v>
      </c>
      <c r="I522" s="41">
        <f>SUM(I492:I521)</f>
        <v>46245.799999999981</v>
      </c>
      <c r="J522" s="41">
        <f t="shared" si="93"/>
        <v>750</v>
      </c>
      <c r="K522" s="41">
        <f t="shared" si="93"/>
        <v>37370.940432000003</v>
      </c>
      <c r="L522" s="41">
        <f t="shared" si="93"/>
        <v>92450.758560000002</v>
      </c>
      <c r="M522" s="42">
        <f t="shared" si="93"/>
        <v>13604.132960000001</v>
      </c>
      <c r="N522" s="41">
        <f t="shared" si="93"/>
        <v>39584.550144000001</v>
      </c>
      <c r="O522" s="41">
        <f t="shared" si="93"/>
        <v>92320.546223999991</v>
      </c>
      <c r="P522" s="41">
        <f t="shared" si="93"/>
        <v>18929.400000000001</v>
      </c>
      <c r="Q522" s="41">
        <f t="shared" si="93"/>
        <v>294260.32831999997</v>
      </c>
      <c r="R522" s="41">
        <f>SUM(R492:R521)</f>
        <v>142880.69057599996</v>
      </c>
      <c r="S522" s="41">
        <f t="shared" si="93"/>
        <v>198375.43774399997</v>
      </c>
      <c r="T522" s="41">
        <f t="shared" si="93"/>
        <v>1159242.669424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8" customFormat="1" ht="15.75" customHeight="1" x14ac:dyDescent="0.3">
      <c r="A523" s="28"/>
      <c r="B523" s="44"/>
      <c r="C523" s="44"/>
      <c r="D523" s="44"/>
      <c r="E523" s="44"/>
      <c r="F523" s="45"/>
      <c r="G523" s="69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5.75" customHeight="1" x14ac:dyDescent="0.3">
      <c r="A524" s="28"/>
      <c r="B524" s="44"/>
      <c r="C524" s="44"/>
      <c r="D524" s="44"/>
      <c r="E524" s="44"/>
      <c r="F524" s="45"/>
      <c r="G524" s="69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11" customFormat="1" ht="18.75" customHeight="1" x14ac:dyDescent="0.3">
      <c r="A525" s="28"/>
      <c r="B525" s="152" t="s">
        <v>373</v>
      </c>
      <c r="C525" s="153"/>
      <c r="D525" s="154"/>
      <c r="E525" s="46"/>
      <c r="F525" s="47"/>
      <c r="G525" s="70"/>
      <c r="H525" s="48"/>
      <c r="I525" s="48"/>
      <c r="J525" s="48"/>
      <c r="K525" s="48"/>
      <c r="L525" s="48"/>
      <c r="M525" s="49"/>
      <c r="N525" s="48"/>
      <c r="O525" s="48"/>
      <c r="P525" s="48"/>
      <c r="Q525" s="48"/>
      <c r="R525" s="48"/>
      <c r="S525" s="48"/>
      <c r="T525" s="48"/>
      <c r="U525" s="28"/>
      <c r="V525" s="28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</row>
    <row r="526" spans="1:64" s="6" customFormat="1" ht="18.75" x14ac:dyDescent="0.3">
      <c r="A526" s="28">
        <v>1</v>
      </c>
      <c r="B526" s="33" t="s">
        <v>727</v>
      </c>
      <c r="C526" s="33" t="s">
        <v>728</v>
      </c>
      <c r="D526" s="33" t="s">
        <v>373</v>
      </c>
      <c r="E526" s="33" t="s">
        <v>518</v>
      </c>
      <c r="F526" s="34" t="s">
        <v>814</v>
      </c>
      <c r="G526" s="37" t="s">
        <v>983</v>
      </c>
      <c r="H526" s="95">
        <v>125000</v>
      </c>
      <c r="I526" s="96">
        <v>17986.060000000001</v>
      </c>
      <c r="J526" s="35">
        <v>25</v>
      </c>
      <c r="K526" s="35">
        <f t="shared" ref="K526:K534" si="94">+H526*2.87%</f>
        <v>3587.5</v>
      </c>
      <c r="L526" s="35">
        <f t="shared" ref="L526:L534" si="95">+H526*7.1%</f>
        <v>8875</v>
      </c>
      <c r="M526" s="36">
        <f t="shared" ref="M526:M527" si="96">74808*1.1%</f>
        <v>822.88800000000003</v>
      </c>
      <c r="N526" s="35">
        <f t="shared" ref="N526:N534" si="97">+H526*3.04%</f>
        <v>3800</v>
      </c>
      <c r="O526" s="35">
        <f t="shared" ref="O526:O534" si="98">+H526*7.09%</f>
        <v>8862.5</v>
      </c>
      <c r="P526" s="35">
        <v>0</v>
      </c>
      <c r="Q526" s="35">
        <f t="shared" ref="Q526:Q534" si="99">SUM(K526:P526)</f>
        <v>25947.887999999999</v>
      </c>
      <c r="R526" s="35">
        <f t="shared" ref="R526:R534" si="100">+I526+J526+K526+N526+P526</f>
        <v>25398.560000000001</v>
      </c>
      <c r="S526" s="35">
        <f t="shared" ref="S526:S534" si="101">+L526+M526+O526</f>
        <v>18560.387999999999</v>
      </c>
      <c r="T526" s="35">
        <f t="shared" ref="T526:T534" si="102">+H526-R526</f>
        <v>99601.44</v>
      </c>
      <c r="U526" s="28"/>
      <c r="V526" s="28"/>
    </row>
    <row r="527" spans="1:64" s="6" customFormat="1" ht="22.5" customHeight="1" x14ac:dyDescent="0.3">
      <c r="A527" s="28">
        <v>2</v>
      </c>
      <c r="B527" s="33" t="s">
        <v>371</v>
      </c>
      <c r="C527" s="33" t="s">
        <v>372</v>
      </c>
      <c r="D527" s="33" t="s">
        <v>1042</v>
      </c>
      <c r="E527" s="37" t="s">
        <v>1076</v>
      </c>
      <c r="F527" s="34" t="s">
        <v>815</v>
      </c>
      <c r="G527" s="37" t="s">
        <v>631</v>
      </c>
      <c r="H527" s="35">
        <v>90000</v>
      </c>
      <c r="I527" s="35">
        <v>9753.19</v>
      </c>
      <c r="J527" s="35">
        <v>25</v>
      </c>
      <c r="K527" s="35">
        <f t="shared" si="94"/>
        <v>2583</v>
      </c>
      <c r="L527" s="35">
        <f t="shared" si="95"/>
        <v>6389.9999999999991</v>
      </c>
      <c r="M527" s="36">
        <f t="shared" si="96"/>
        <v>822.88800000000003</v>
      </c>
      <c r="N527" s="35">
        <f t="shared" si="97"/>
        <v>2736</v>
      </c>
      <c r="O527" s="35">
        <f t="shared" si="98"/>
        <v>6381</v>
      </c>
      <c r="P527" s="35">
        <v>0</v>
      </c>
      <c r="Q527" s="35">
        <f t="shared" si="99"/>
        <v>18912.887999999999</v>
      </c>
      <c r="R527" s="35">
        <f t="shared" si="100"/>
        <v>15097.19</v>
      </c>
      <c r="S527" s="35">
        <f t="shared" si="101"/>
        <v>13593.887999999999</v>
      </c>
      <c r="T527" s="35">
        <f t="shared" si="102"/>
        <v>74902.81</v>
      </c>
      <c r="U527" s="28"/>
      <c r="V527" s="28"/>
    </row>
    <row r="528" spans="1:64" s="6" customFormat="1" ht="18.75" x14ac:dyDescent="0.3">
      <c r="A528" s="28">
        <v>3</v>
      </c>
      <c r="B528" s="33" t="s">
        <v>490</v>
      </c>
      <c r="C528" s="33" t="s">
        <v>164</v>
      </c>
      <c r="D528" s="33" t="s">
        <v>373</v>
      </c>
      <c r="E528" s="33" t="s">
        <v>1097</v>
      </c>
      <c r="F528" s="34" t="s">
        <v>815</v>
      </c>
      <c r="G528" s="37" t="s">
        <v>631</v>
      </c>
      <c r="H528" s="35">
        <v>37500</v>
      </c>
      <c r="I528" s="35">
        <v>89.81</v>
      </c>
      <c r="J528" s="35">
        <v>25</v>
      </c>
      <c r="K528" s="35">
        <f t="shared" si="94"/>
        <v>1076.25</v>
      </c>
      <c r="L528" s="35">
        <f t="shared" si="95"/>
        <v>2662.4999999999995</v>
      </c>
      <c r="M528" s="36">
        <f>+H528*1.1%</f>
        <v>412.50000000000006</v>
      </c>
      <c r="N528" s="35">
        <f t="shared" si="97"/>
        <v>1140</v>
      </c>
      <c r="O528" s="35">
        <f t="shared" si="98"/>
        <v>2658.75</v>
      </c>
      <c r="P528" s="35"/>
      <c r="Q528" s="35">
        <f t="shared" si="99"/>
        <v>7950</v>
      </c>
      <c r="R528" s="35">
        <f t="shared" si="100"/>
        <v>2331.06</v>
      </c>
      <c r="S528" s="35">
        <f t="shared" si="101"/>
        <v>5733.75</v>
      </c>
      <c r="T528" s="35">
        <f t="shared" si="102"/>
        <v>35168.94</v>
      </c>
      <c r="U528" s="28"/>
      <c r="V528" s="28"/>
    </row>
    <row r="529" spans="1:22" s="6" customFormat="1" ht="22.5" customHeight="1" x14ac:dyDescent="0.3">
      <c r="A529" s="28">
        <v>4</v>
      </c>
      <c r="B529" s="33" t="s">
        <v>489</v>
      </c>
      <c r="C529" s="33" t="s">
        <v>594</v>
      </c>
      <c r="D529" s="33" t="s">
        <v>1042</v>
      </c>
      <c r="E529" s="33" t="s">
        <v>124</v>
      </c>
      <c r="F529" s="34" t="s">
        <v>814</v>
      </c>
      <c r="G529" s="37" t="s">
        <v>631</v>
      </c>
      <c r="H529" s="35">
        <v>35000</v>
      </c>
      <c r="I529" s="35">
        <v>0</v>
      </c>
      <c r="J529" s="35">
        <v>25</v>
      </c>
      <c r="K529" s="35">
        <f t="shared" si="94"/>
        <v>1004.5</v>
      </c>
      <c r="L529" s="35">
        <f t="shared" si="95"/>
        <v>2485</v>
      </c>
      <c r="M529" s="36">
        <f>H529*1.1%</f>
        <v>385.00000000000006</v>
      </c>
      <c r="N529" s="35">
        <f t="shared" si="97"/>
        <v>1064</v>
      </c>
      <c r="O529" s="35">
        <f t="shared" si="98"/>
        <v>2481.5</v>
      </c>
      <c r="P529" s="35">
        <v>0</v>
      </c>
      <c r="Q529" s="35">
        <f t="shared" si="99"/>
        <v>7420</v>
      </c>
      <c r="R529" s="35">
        <f t="shared" si="100"/>
        <v>2093.5</v>
      </c>
      <c r="S529" s="35">
        <f t="shared" si="101"/>
        <v>5351.5</v>
      </c>
      <c r="T529" s="35">
        <f t="shared" si="102"/>
        <v>32906.5</v>
      </c>
      <c r="U529" s="28"/>
      <c r="V529" s="28"/>
    </row>
    <row r="530" spans="1:22" s="6" customFormat="1" ht="18.75" x14ac:dyDescent="0.3">
      <c r="A530" s="28">
        <v>5</v>
      </c>
      <c r="B530" s="33" t="s">
        <v>1089</v>
      </c>
      <c r="C530" s="33" t="s">
        <v>1090</v>
      </c>
      <c r="D530" s="33" t="s">
        <v>1042</v>
      </c>
      <c r="E530" s="37" t="s">
        <v>394</v>
      </c>
      <c r="F530" s="34" t="s">
        <v>815</v>
      </c>
      <c r="G530" s="37" t="s">
        <v>631</v>
      </c>
      <c r="H530" s="35">
        <v>35000</v>
      </c>
      <c r="I530" s="35">
        <v>0</v>
      </c>
      <c r="J530" s="35">
        <v>25</v>
      </c>
      <c r="K530" s="35">
        <f t="shared" si="94"/>
        <v>1004.5</v>
      </c>
      <c r="L530" s="35">
        <f t="shared" si="95"/>
        <v>2485</v>
      </c>
      <c r="M530" s="36">
        <f>+H530*1.1%</f>
        <v>385.00000000000006</v>
      </c>
      <c r="N530" s="35">
        <f t="shared" si="97"/>
        <v>1064</v>
      </c>
      <c r="O530" s="35">
        <f t="shared" si="98"/>
        <v>2481.5</v>
      </c>
      <c r="P530" s="35">
        <v>0</v>
      </c>
      <c r="Q530" s="35">
        <f t="shared" si="99"/>
        <v>7420</v>
      </c>
      <c r="R530" s="35">
        <f t="shared" si="100"/>
        <v>2093.5</v>
      </c>
      <c r="S530" s="35">
        <f t="shared" si="101"/>
        <v>5351.5</v>
      </c>
      <c r="T530" s="35">
        <f t="shared" si="102"/>
        <v>32906.5</v>
      </c>
      <c r="U530" s="28"/>
      <c r="V530" s="28"/>
    </row>
    <row r="531" spans="1:22" s="6" customFormat="1" ht="18.75" x14ac:dyDescent="0.3">
      <c r="A531" s="28">
        <v>6</v>
      </c>
      <c r="B531" s="33" t="s">
        <v>375</v>
      </c>
      <c r="C531" s="33" t="s">
        <v>591</v>
      </c>
      <c r="D531" s="33" t="s">
        <v>373</v>
      </c>
      <c r="E531" s="33" t="s">
        <v>130</v>
      </c>
      <c r="F531" s="34" t="s">
        <v>814</v>
      </c>
      <c r="G531" s="37" t="s">
        <v>631</v>
      </c>
      <c r="H531" s="35">
        <v>33000</v>
      </c>
      <c r="I531" s="35">
        <v>0</v>
      </c>
      <c r="J531" s="35">
        <v>25</v>
      </c>
      <c r="K531" s="35">
        <f t="shared" si="94"/>
        <v>947.1</v>
      </c>
      <c r="L531" s="35">
        <f t="shared" si="95"/>
        <v>2343</v>
      </c>
      <c r="M531" s="36">
        <f>+H531*1.1%</f>
        <v>363.00000000000006</v>
      </c>
      <c r="N531" s="35">
        <f t="shared" si="97"/>
        <v>1003.2</v>
      </c>
      <c r="O531" s="35">
        <f t="shared" si="98"/>
        <v>2339.7000000000003</v>
      </c>
      <c r="P531" s="35">
        <v>0</v>
      </c>
      <c r="Q531" s="35">
        <f t="shared" si="99"/>
        <v>6996</v>
      </c>
      <c r="R531" s="35">
        <f t="shared" si="100"/>
        <v>1975.3000000000002</v>
      </c>
      <c r="S531" s="35">
        <f t="shared" si="101"/>
        <v>5045.7000000000007</v>
      </c>
      <c r="T531" s="35">
        <f t="shared" si="102"/>
        <v>31024.7</v>
      </c>
      <c r="U531" s="28"/>
      <c r="V531" s="28"/>
    </row>
    <row r="532" spans="1:22" s="6" customFormat="1" ht="18.75" x14ac:dyDescent="0.3">
      <c r="A532" s="28">
        <v>7</v>
      </c>
      <c r="B532" s="33" t="s">
        <v>453</v>
      </c>
      <c r="C532" s="33" t="s">
        <v>454</v>
      </c>
      <c r="D532" s="33" t="s">
        <v>373</v>
      </c>
      <c r="E532" s="33" t="s">
        <v>455</v>
      </c>
      <c r="F532" s="34" t="s">
        <v>814</v>
      </c>
      <c r="G532" s="37" t="s">
        <v>631</v>
      </c>
      <c r="H532" s="35">
        <v>30613</v>
      </c>
      <c r="I532" s="35">
        <v>0</v>
      </c>
      <c r="J532" s="35">
        <v>25</v>
      </c>
      <c r="K532" s="35">
        <f t="shared" si="94"/>
        <v>878.59310000000005</v>
      </c>
      <c r="L532" s="35">
        <f t="shared" si="95"/>
        <v>2173.5229999999997</v>
      </c>
      <c r="M532" s="36">
        <f>+H532*1.1%</f>
        <v>336.74300000000005</v>
      </c>
      <c r="N532" s="35">
        <f t="shared" si="97"/>
        <v>930.63520000000005</v>
      </c>
      <c r="O532" s="35">
        <f t="shared" si="98"/>
        <v>2170.4617000000003</v>
      </c>
      <c r="P532" s="35">
        <v>0</v>
      </c>
      <c r="Q532" s="35">
        <f t="shared" si="99"/>
        <v>6489.9560000000001</v>
      </c>
      <c r="R532" s="35">
        <f t="shared" si="100"/>
        <v>1834.2283000000002</v>
      </c>
      <c r="S532" s="35">
        <f t="shared" si="101"/>
        <v>4680.7276999999995</v>
      </c>
      <c r="T532" s="35">
        <f t="shared" si="102"/>
        <v>28778.771700000001</v>
      </c>
      <c r="U532" s="28"/>
      <c r="V532" s="28"/>
    </row>
    <row r="533" spans="1:22" s="6" customFormat="1" ht="18.75" x14ac:dyDescent="0.3">
      <c r="A533" s="28">
        <v>8</v>
      </c>
      <c r="B533" s="33" t="s">
        <v>1197</v>
      </c>
      <c r="C533" s="33" t="s">
        <v>1198</v>
      </c>
      <c r="D533" s="33" t="s">
        <v>373</v>
      </c>
      <c r="E533" s="33" t="s">
        <v>394</v>
      </c>
      <c r="F533" s="34" t="s">
        <v>815</v>
      </c>
      <c r="G533" s="37" t="s">
        <v>631</v>
      </c>
      <c r="H533" s="35">
        <v>30000</v>
      </c>
      <c r="I533" s="35">
        <v>0</v>
      </c>
      <c r="J533" s="35">
        <v>25</v>
      </c>
      <c r="K533" s="35">
        <f t="shared" si="94"/>
        <v>861</v>
      </c>
      <c r="L533" s="35">
        <f t="shared" si="95"/>
        <v>2130</v>
      </c>
      <c r="M533" s="36">
        <f>+H533*1.1%</f>
        <v>330.00000000000006</v>
      </c>
      <c r="N533" s="35">
        <f t="shared" si="97"/>
        <v>912</v>
      </c>
      <c r="O533" s="35">
        <f t="shared" si="98"/>
        <v>2127</v>
      </c>
      <c r="P533" s="35"/>
      <c r="Q533" s="35">
        <f t="shared" si="99"/>
        <v>6360</v>
      </c>
      <c r="R533" s="35">
        <f t="shared" si="100"/>
        <v>1798</v>
      </c>
      <c r="S533" s="35">
        <v>3363.8</v>
      </c>
      <c r="T533" s="35">
        <f t="shared" si="102"/>
        <v>28202</v>
      </c>
      <c r="U533" s="28"/>
      <c r="V533" s="28"/>
    </row>
    <row r="534" spans="1:22" s="6" customFormat="1" ht="18.75" customHeight="1" x14ac:dyDescent="0.3">
      <c r="A534" s="28">
        <v>9</v>
      </c>
      <c r="B534" s="33" t="s">
        <v>374</v>
      </c>
      <c r="C534" s="33" t="s">
        <v>597</v>
      </c>
      <c r="D534" s="33" t="s">
        <v>373</v>
      </c>
      <c r="E534" s="33" t="s">
        <v>632</v>
      </c>
      <c r="F534" s="34" t="s">
        <v>815</v>
      </c>
      <c r="G534" s="37" t="s">
        <v>631</v>
      </c>
      <c r="H534" s="35">
        <v>22000</v>
      </c>
      <c r="I534" s="35">
        <v>0</v>
      </c>
      <c r="J534" s="35">
        <v>25</v>
      </c>
      <c r="K534" s="35">
        <f t="shared" si="94"/>
        <v>631.4</v>
      </c>
      <c r="L534" s="35">
        <f t="shared" si="95"/>
        <v>1561.9999999999998</v>
      </c>
      <c r="M534" s="36">
        <f>+H534*1.1%</f>
        <v>242.00000000000003</v>
      </c>
      <c r="N534" s="35">
        <f t="shared" si="97"/>
        <v>668.8</v>
      </c>
      <c r="O534" s="35">
        <f t="shared" si="98"/>
        <v>1559.8000000000002</v>
      </c>
      <c r="P534" s="35">
        <v>3154.9</v>
      </c>
      <c r="Q534" s="35">
        <f t="shared" si="99"/>
        <v>7818.9</v>
      </c>
      <c r="R534" s="35">
        <f t="shared" si="100"/>
        <v>4480.1000000000004</v>
      </c>
      <c r="S534" s="35">
        <f t="shared" si="101"/>
        <v>3363.8</v>
      </c>
      <c r="T534" s="35">
        <f t="shared" si="102"/>
        <v>17519.900000000001</v>
      </c>
      <c r="U534" s="28"/>
      <c r="V534" s="28"/>
    </row>
    <row r="535" spans="1:22" ht="18.75" x14ac:dyDescent="0.3">
      <c r="A535" s="25"/>
      <c r="B535" s="50"/>
      <c r="C535" s="50"/>
      <c r="D535" s="50"/>
      <c r="E535" s="50"/>
      <c r="F535" s="51"/>
      <c r="G535" s="71"/>
      <c r="H535" s="52">
        <f t="shared" ref="H535:T535" si="103">SUM(H526:H534)</f>
        <v>438113</v>
      </c>
      <c r="I535" s="53">
        <f>SUM(I526:I534)</f>
        <v>27829.06</v>
      </c>
      <c r="J535" s="52">
        <f t="shared" si="103"/>
        <v>225</v>
      </c>
      <c r="K535" s="52">
        <f t="shared" si="103"/>
        <v>12573.8431</v>
      </c>
      <c r="L535" s="52">
        <f t="shared" si="103"/>
        <v>31106.023000000001</v>
      </c>
      <c r="M535" s="54">
        <f t="shared" si="103"/>
        <v>4100.0190000000002</v>
      </c>
      <c r="N535" s="53">
        <f t="shared" si="103"/>
        <v>13318.635200000001</v>
      </c>
      <c r="O535" s="53">
        <f t="shared" si="103"/>
        <v>31062.2117</v>
      </c>
      <c r="P535" s="53">
        <f t="shared" si="103"/>
        <v>3154.9</v>
      </c>
      <c r="Q535" s="53">
        <f t="shared" si="103"/>
        <v>95315.631999999998</v>
      </c>
      <c r="R535" s="53">
        <f>SUM(R526:R534)</f>
        <v>57101.438300000002</v>
      </c>
      <c r="S535" s="53">
        <f t="shared" si="103"/>
        <v>65045.053700000004</v>
      </c>
      <c r="T535" s="53">
        <f t="shared" si="103"/>
        <v>381011.56170000002</v>
      </c>
      <c r="U535" s="25"/>
      <c r="V535" s="25"/>
    </row>
    <row r="536" spans="1:22" ht="0.75" customHeight="1" x14ac:dyDescent="0.3">
      <c r="A536" s="55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25"/>
      <c r="V536" s="25"/>
    </row>
    <row r="537" spans="1:22" ht="18.75" x14ac:dyDescent="0.3">
      <c r="A537" s="55"/>
      <c r="B537" s="56"/>
      <c r="C537" s="56"/>
      <c r="D537" s="56"/>
      <c r="E537" s="56"/>
      <c r="F537" s="57"/>
      <c r="G537" s="72"/>
      <c r="H537" s="58"/>
      <c r="I537" s="56"/>
      <c r="J537" s="58"/>
      <c r="K537" s="58"/>
      <c r="L537" s="58"/>
      <c r="M537" s="58"/>
      <c r="N537" s="56"/>
      <c r="O537" s="56"/>
      <c r="P537" s="56"/>
      <c r="Q537" s="56"/>
      <c r="R537" s="56"/>
      <c r="S537" s="56"/>
      <c r="T537" s="56"/>
      <c r="U537" s="25"/>
      <c r="V537" s="25"/>
    </row>
    <row r="538" spans="1:22" ht="18.75" x14ac:dyDescent="0.3">
      <c r="A538" s="55"/>
      <c r="B538" s="56"/>
      <c r="C538" s="56"/>
      <c r="D538" s="56"/>
      <c r="E538" s="56" t="s">
        <v>882</v>
      </c>
      <c r="F538" s="57"/>
      <c r="G538" s="72"/>
      <c r="H538" s="58">
        <f t="shared" ref="H538:N538" si="104">SUM(H442+H482+H488+H522+H535)</f>
        <v>23482197.210000005</v>
      </c>
      <c r="I538" s="58">
        <f t="shared" si="104"/>
        <v>1134445.2800000003</v>
      </c>
      <c r="J538" s="58">
        <f t="shared" si="104"/>
        <v>12650</v>
      </c>
      <c r="K538" s="58">
        <f t="shared" si="104"/>
        <v>673939.05992700066</v>
      </c>
      <c r="L538" s="58">
        <f t="shared" si="104"/>
        <v>1667236.0019100001</v>
      </c>
      <c r="M538" s="58">
        <f t="shared" si="104"/>
        <v>235857.80393999993</v>
      </c>
      <c r="N538" s="58">
        <f t="shared" si="104"/>
        <v>708546.09118400025</v>
      </c>
      <c r="O538" s="58">
        <f>O442+O482+O488+O522+O535</f>
        <v>1652497.2981890014</v>
      </c>
      <c r="P538" s="58">
        <f>P442+P482+P522+P535</f>
        <v>181406.74999999991</v>
      </c>
      <c r="Q538" s="58">
        <f>Q442+Q482+Q488+Q522+Q535</f>
        <v>5119483.0051500052</v>
      </c>
      <c r="R538" s="58">
        <f>R442+R482+R488+R522+R535</f>
        <v>2710987.1811109991</v>
      </c>
      <c r="S538" s="58">
        <f>SUM(S442+S482+S488+S522+S535)</f>
        <v>3554367.9040389978</v>
      </c>
      <c r="T538" s="58">
        <f>T442+T482+T488+T522+T535</f>
        <v>20771210.028888986</v>
      </c>
      <c r="U538" s="25"/>
      <c r="V538" s="25"/>
    </row>
    <row r="539" spans="1:22" ht="18.75" x14ac:dyDescent="0.3">
      <c r="A539" s="55"/>
      <c r="B539" s="56"/>
      <c r="C539" s="56"/>
      <c r="D539" s="56"/>
      <c r="E539" s="56"/>
      <c r="F539" s="57"/>
      <c r="G539" s="7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3">
      <c r="A540" s="55"/>
      <c r="B540" s="56"/>
      <c r="C540" s="56"/>
      <c r="D540" s="56"/>
      <c r="E540" s="56"/>
      <c r="F540" s="57"/>
      <c r="G540" s="72"/>
      <c r="H540" s="58"/>
      <c r="I540" s="58"/>
      <c r="J540" s="58"/>
      <c r="K540" s="58"/>
      <c r="L540" s="58"/>
      <c r="M540" s="59"/>
      <c r="N540" s="58"/>
      <c r="O540" s="58"/>
      <c r="Q540" s="58"/>
      <c r="R540" s="58"/>
      <c r="S540" s="58"/>
      <c r="T540" s="58"/>
      <c r="U540" s="25"/>
      <c r="V540" s="25"/>
    </row>
    <row r="541" spans="1:22" ht="18.75" x14ac:dyDescent="0.3">
      <c r="A541" s="55"/>
      <c r="B541" s="56"/>
      <c r="C541" s="56"/>
      <c r="D541" s="56"/>
      <c r="E541" s="56"/>
      <c r="F541" s="57"/>
      <c r="G541" s="72"/>
      <c r="H541" s="58"/>
      <c r="I541" s="58"/>
      <c r="J541" s="58"/>
      <c r="K541" s="58"/>
      <c r="L541" s="58"/>
      <c r="M541" s="59"/>
      <c r="N541" s="58"/>
      <c r="O541" s="58"/>
      <c r="P541" s="58"/>
      <c r="Q541" s="58"/>
      <c r="R541" s="58"/>
      <c r="S541" s="58"/>
      <c r="T541" s="58"/>
      <c r="U541" s="25"/>
      <c r="V541" s="25"/>
    </row>
    <row r="542" spans="1:22" ht="18.75" x14ac:dyDescent="0.3">
      <c r="A542" s="55"/>
      <c r="B542" s="56"/>
      <c r="C542" s="56"/>
      <c r="D542" s="56"/>
      <c r="E542" s="56"/>
      <c r="F542" s="57"/>
      <c r="G542" s="72"/>
      <c r="H542" s="58"/>
      <c r="I542" s="58"/>
      <c r="J542" s="58"/>
      <c r="K542" s="58"/>
      <c r="L542" s="58"/>
      <c r="M542" s="59" t="s">
        <v>1095</v>
      </c>
      <c r="N542" s="58"/>
      <c r="O542" s="58"/>
      <c r="P542" s="58"/>
      <c r="Q542" s="58"/>
      <c r="R542" s="58"/>
      <c r="S542" s="58"/>
      <c r="T542" s="58"/>
      <c r="U542" s="25"/>
      <c r="V542" s="25"/>
    </row>
    <row r="543" spans="1:22" ht="18.75" x14ac:dyDescent="0.3">
      <c r="A543" s="55"/>
      <c r="B543" s="56"/>
      <c r="C543" s="56"/>
      <c r="D543" s="56"/>
      <c r="E543" s="56"/>
      <c r="F543" s="57"/>
      <c r="G543" s="72"/>
      <c r="H543" s="58"/>
      <c r="I543" s="58"/>
      <c r="J543" s="58"/>
      <c r="K543" s="58"/>
      <c r="L543" s="58"/>
      <c r="M543" s="59"/>
      <c r="N543" s="58"/>
      <c r="O543" s="58"/>
      <c r="P543" s="58"/>
      <c r="Q543" s="58"/>
      <c r="R543" s="58"/>
      <c r="S543" s="58"/>
      <c r="T543" s="58"/>
      <c r="U543" s="25"/>
      <c r="V543" s="25"/>
    </row>
    <row r="544" spans="1:22" ht="18.75" x14ac:dyDescent="0.3">
      <c r="A544" s="55"/>
      <c r="B544" s="56"/>
      <c r="C544" s="56"/>
      <c r="D544" s="56"/>
      <c r="E544" s="56"/>
      <c r="F544" s="57"/>
      <c r="G544" s="72"/>
      <c r="H544" s="58"/>
      <c r="I544" s="58"/>
      <c r="J544" s="58"/>
      <c r="K544" s="58"/>
      <c r="L544" s="58"/>
      <c r="M544" s="59"/>
      <c r="N544" s="58"/>
      <c r="O544" s="58"/>
      <c r="P544" s="58"/>
      <c r="Q544" s="58"/>
      <c r="R544" s="58"/>
      <c r="S544" s="58"/>
      <c r="T544" s="58"/>
      <c r="U544" s="25"/>
      <c r="V544" s="25"/>
    </row>
    <row r="545" spans="1:22" ht="18.75" x14ac:dyDescent="0.3">
      <c r="A545" s="55"/>
      <c r="B545" s="56"/>
      <c r="C545" s="56"/>
      <c r="D545" s="56"/>
      <c r="E545" s="56"/>
      <c r="F545" s="57"/>
      <c r="G545" s="72"/>
      <c r="H545" s="58"/>
      <c r="I545" s="58"/>
      <c r="J545" s="58"/>
      <c r="K545" s="58"/>
      <c r="L545" s="58"/>
      <c r="M545" s="59"/>
      <c r="N545" s="58"/>
      <c r="O545" s="58"/>
      <c r="P545" s="58"/>
      <c r="Q545" s="58"/>
      <c r="R545" s="58"/>
      <c r="S545" s="58"/>
      <c r="T545" s="58"/>
      <c r="U545" s="25"/>
      <c r="V545" s="25"/>
    </row>
    <row r="546" spans="1:22" ht="19.5" thickBot="1" x14ac:dyDescent="0.35">
      <c r="A546" s="55"/>
      <c r="B546" s="56"/>
      <c r="C546" s="56"/>
      <c r="D546" s="56"/>
      <c r="E546" s="56"/>
      <c r="F546" s="57"/>
      <c r="G546" s="72"/>
      <c r="H546" s="58"/>
      <c r="I546" s="58"/>
      <c r="J546" s="58"/>
      <c r="K546" s="58"/>
      <c r="L546" s="58"/>
      <c r="M546" s="59"/>
      <c r="N546" s="58"/>
      <c r="O546" s="58"/>
      <c r="P546" s="58"/>
      <c r="Q546" s="58"/>
      <c r="R546" s="58"/>
      <c r="S546" s="58"/>
      <c r="T546" s="58"/>
      <c r="U546" s="25"/>
      <c r="V546" s="25"/>
    </row>
    <row r="547" spans="1:22" ht="18.75" x14ac:dyDescent="0.25">
      <c r="A547" s="4"/>
      <c r="B547" s="140" t="s">
        <v>979</v>
      </c>
      <c r="C547" s="140"/>
      <c r="D547" s="140"/>
      <c r="E547" s="12"/>
      <c r="F547" s="24"/>
      <c r="G547" s="73"/>
      <c r="H547" s="13"/>
      <c r="I547" s="13"/>
      <c r="J547" s="13"/>
      <c r="K547" s="13"/>
      <c r="L547" s="13"/>
      <c r="M547" s="22"/>
      <c r="N547" s="13"/>
      <c r="O547" s="13"/>
      <c r="P547" s="13"/>
      <c r="Q547" s="13"/>
      <c r="R547" s="13"/>
      <c r="S547" s="13"/>
      <c r="T547" s="13"/>
    </row>
    <row r="548" spans="1:22" ht="15" customHeight="1" x14ac:dyDescent="0.25">
      <c r="A548" s="4"/>
      <c r="B548" s="141" t="s">
        <v>518</v>
      </c>
      <c r="C548" s="141"/>
      <c r="D548" s="141"/>
      <c r="E548" s="12"/>
      <c r="F548" s="24"/>
      <c r="G548" s="73"/>
      <c r="H548" s="13"/>
      <c r="I548" s="13"/>
      <c r="J548" s="13"/>
      <c r="K548" s="13"/>
      <c r="L548" s="13"/>
      <c r="M548" s="22"/>
      <c r="N548" s="13"/>
      <c r="O548" s="13"/>
      <c r="P548" s="13"/>
      <c r="Q548" s="13"/>
      <c r="R548" s="13"/>
      <c r="S548" s="13"/>
      <c r="T548" s="13"/>
    </row>
    <row r="549" spans="1:22" ht="18.75" x14ac:dyDescent="0.3">
      <c r="A549" s="4"/>
      <c r="B549" s="142" t="s">
        <v>978</v>
      </c>
      <c r="C549" s="142"/>
      <c r="D549" s="142"/>
      <c r="E549" s="12"/>
      <c r="F549" s="24"/>
      <c r="G549" s="73"/>
      <c r="H549" s="13"/>
      <c r="I549" s="13"/>
      <c r="J549" s="13"/>
      <c r="K549" s="13"/>
      <c r="L549" s="13"/>
      <c r="M549" s="22"/>
      <c r="N549" s="13"/>
      <c r="O549" s="13"/>
      <c r="P549" s="13"/>
      <c r="Q549" s="13"/>
      <c r="R549" s="13"/>
      <c r="S549" s="13"/>
      <c r="T549" s="13"/>
    </row>
    <row r="550" spans="1:22" x14ac:dyDescent="0.25">
      <c r="A550" s="4"/>
      <c r="E550" s="12"/>
      <c r="F550" s="24"/>
      <c r="G550" s="73"/>
      <c r="H550" s="13"/>
      <c r="I550" s="13"/>
      <c r="J550" s="13"/>
      <c r="K550" s="13"/>
      <c r="L550" s="13"/>
      <c r="M550" s="22"/>
      <c r="N550" s="13"/>
      <c r="O550" s="13"/>
      <c r="P550" s="13"/>
      <c r="Q550" s="13"/>
      <c r="R550" s="13"/>
      <c r="S550" s="13"/>
      <c r="T550" s="13"/>
    </row>
    <row r="551" spans="1:22" x14ac:dyDescent="0.25">
      <c r="A551" s="4"/>
      <c r="E551" s="12"/>
      <c r="F551" s="24"/>
      <c r="G551" s="73"/>
      <c r="H551" s="13"/>
      <c r="I551" s="10"/>
      <c r="J551" s="10"/>
      <c r="K551" s="10"/>
      <c r="L551" s="13"/>
      <c r="M551" s="22"/>
      <c r="N551" s="13"/>
      <c r="O551" s="13"/>
      <c r="P551" s="13"/>
      <c r="Q551" s="13"/>
      <c r="R551" s="13"/>
      <c r="S551" s="13"/>
      <c r="T551" s="13"/>
    </row>
    <row r="552" spans="1:22" ht="21" x14ac:dyDescent="0.25">
      <c r="A552" s="4"/>
      <c r="B552" s="10"/>
      <c r="C552" s="10"/>
      <c r="D552" s="10"/>
      <c r="E552" s="12"/>
      <c r="F552" s="24"/>
      <c r="G552" s="73"/>
      <c r="H552" s="13"/>
      <c r="I552" s="143"/>
      <c r="J552" s="143"/>
      <c r="K552" s="143"/>
      <c r="L552" s="13"/>
      <c r="M552" s="22"/>
      <c r="N552" s="13"/>
      <c r="O552" s="13"/>
      <c r="P552" s="13"/>
      <c r="Q552" s="13"/>
      <c r="R552" s="13"/>
      <c r="S552" s="13"/>
      <c r="T552" s="13"/>
    </row>
    <row r="553" spans="1:22" ht="21" customHeight="1" x14ac:dyDescent="0.25">
      <c r="A553" s="4"/>
      <c r="B553" s="143"/>
      <c r="C553" s="143"/>
      <c r="D553" s="143"/>
      <c r="F553" s="24"/>
      <c r="G553" s="73"/>
      <c r="H553" s="13"/>
      <c r="I553" s="144"/>
      <c r="J553" s="144"/>
      <c r="K553" s="144"/>
      <c r="L553" s="13"/>
      <c r="M553" s="22"/>
      <c r="N553" s="13"/>
      <c r="O553" s="13"/>
      <c r="P553" s="13"/>
      <c r="Q553" s="13"/>
      <c r="R553" s="13"/>
      <c r="S553" s="13"/>
      <c r="T553" s="13"/>
    </row>
    <row r="554" spans="1:22" ht="15" customHeight="1" x14ac:dyDescent="0.35">
      <c r="A554" s="4"/>
      <c r="B554" s="145"/>
      <c r="C554" s="145"/>
      <c r="D554" s="145"/>
      <c r="F554" s="24"/>
      <c r="G554" s="73"/>
      <c r="H554" s="13"/>
      <c r="I554" s="12"/>
      <c r="J554" s="13"/>
      <c r="K554" s="13"/>
      <c r="L554" s="13"/>
      <c r="M554" s="146"/>
      <c r="N554" s="146"/>
      <c r="O554" s="146"/>
      <c r="P554" s="146"/>
      <c r="Q554" s="12"/>
      <c r="R554" s="12"/>
      <c r="S554" s="12"/>
      <c r="T554" s="12"/>
    </row>
    <row r="555" spans="1:22" ht="23.25" x14ac:dyDescent="0.35">
      <c r="B555" s="147"/>
      <c r="C555" s="147"/>
      <c r="D555" s="147"/>
      <c r="F555" s="1"/>
      <c r="H555" s="9"/>
      <c r="I555" s="7"/>
      <c r="J555" s="1"/>
      <c r="M555" s="148"/>
      <c r="N555" s="148"/>
      <c r="O555" s="148"/>
      <c r="P555" s="148"/>
    </row>
    <row r="556" spans="1:22" ht="23.25" x14ac:dyDescent="0.35">
      <c r="F556" s="1"/>
      <c r="H556" s="9"/>
      <c r="I556" s="7"/>
      <c r="J556" s="1"/>
      <c r="M556" s="149"/>
      <c r="N556" s="149"/>
      <c r="O556" s="149"/>
      <c r="P556" s="149"/>
    </row>
    <row r="557" spans="1:22" ht="23.25" x14ac:dyDescent="0.25">
      <c r="F557" s="1"/>
      <c r="H557" s="9"/>
      <c r="I557" s="7"/>
      <c r="J557" s="1"/>
      <c r="M557" s="23"/>
      <c r="N557" s="23"/>
      <c r="O557" s="23"/>
      <c r="P557" s="23"/>
    </row>
    <row r="558" spans="1:22" x14ac:dyDescent="0.25">
      <c r="F558" s="1"/>
      <c r="H558" s="9"/>
      <c r="I558" s="7"/>
      <c r="J558" s="1"/>
      <c r="N558" s="7"/>
    </row>
    <row r="559" spans="1:22" x14ac:dyDescent="0.25">
      <c r="F559" s="1"/>
      <c r="H559" s="9"/>
      <c r="I559" s="7"/>
      <c r="J559" s="1"/>
      <c r="N559" s="7"/>
    </row>
    <row r="560" spans="1:22" ht="18.75" x14ac:dyDescent="0.3">
      <c r="F560" s="1"/>
      <c r="H560" s="9"/>
      <c r="I560" s="7"/>
      <c r="J560" s="13"/>
      <c r="K560" s="21"/>
      <c r="L560" s="20"/>
      <c r="N560" s="7"/>
    </row>
    <row r="578" spans="2:3" ht="16.5" customHeight="1" x14ac:dyDescent="0.25"/>
    <row r="579" spans="2:3" ht="16.5" customHeight="1" x14ac:dyDescent="0.25"/>
    <row r="580" spans="2:3" x14ac:dyDescent="0.25">
      <c r="B580" s="1" t="s">
        <v>1030</v>
      </c>
    </row>
    <row r="585" spans="2:3" x14ac:dyDescent="0.25">
      <c r="C585" s="1" t="s">
        <v>1030</v>
      </c>
    </row>
    <row r="593" spans="1:64" s="7" customFormat="1" ht="16.5" customHeight="1" x14ac:dyDescent="0.25">
      <c r="A593" s="1"/>
      <c r="B593" s="1"/>
      <c r="C593" s="1"/>
      <c r="D593" s="1"/>
      <c r="E593" s="1"/>
      <c r="F593" s="9"/>
      <c r="G593" s="7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ht="16.5" customHeight="1" x14ac:dyDescent="0.25">
      <c r="A594" s="1"/>
      <c r="B594" s="138"/>
      <c r="C594" s="138"/>
      <c r="D594" s="138"/>
      <c r="E594" s="1"/>
      <c r="F594" s="9"/>
      <c r="G594" s="7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0"/>
      <c r="C595" s="10"/>
      <c r="D595" s="10"/>
      <c r="E595" s="1"/>
      <c r="F595" s="9"/>
      <c r="G595" s="74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ht="15" customHeight="1" x14ac:dyDescent="0.25">
      <c r="A596" s="1"/>
      <c r="B596" s="19"/>
      <c r="C596" s="24"/>
      <c r="D596" s="24"/>
      <c r="E596" s="1"/>
      <c r="F596" s="9"/>
      <c r="G596" s="74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5"/>
      <c r="C597" s="15"/>
      <c r="D597" s="15"/>
      <c r="E597" s="1"/>
      <c r="F597" s="9"/>
      <c r="G597" s="74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7"/>
      <c r="B598" s="18"/>
      <c r="C598" s="18"/>
      <c r="D598" s="88"/>
      <c r="E598" s="12"/>
      <c r="F598" s="12"/>
      <c r="G598" s="74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ht="23.25" x14ac:dyDescent="0.35">
      <c r="A599" s="1"/>
      <c r="B599" s="16"/>
      <c r="C599" s="16"/>
      <c r="D599" s="16"/>
      <c r="E599" s="1"/>
      <c r="F599" s="9"/>
      <c r="G599" s="7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D600" s="1"/>
      <c r="E600" s="1"/>
      <c r="F600" s="9"/>
      <c r="G600" s="7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D601" s="1"/>
      <c r="E601" s="1"/>
      <c r="F601" s="9"/>
      <c r="G601" s="7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s="7" customFormat="1" x14ac:dyDescent="0.25">
      <c r="A602" s="1"/>
      <c r="B602" s="1"/>
      <c r="C602" s="9"/>
      <c r="D602" s="1"/>
      <c r="E602" s="1"/>
      <c r="F602" s="9"/>
      <c r="G602" s="75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x14ac:dyDescent="0.25">
      <c r="A603" s="1"/>
      <c r="B603" s="1"/>
      <c r="C603" s="9"/>
      <c r="D603" s="1"/>
      <c r="E603" s="1"/>
      <c r="F603" s="9"/>
      <c r="G603" s="75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x14ac:dyDescent="0.25">
      <c r="A604" s="1"/>
      <c r="B604" s="1"/>
      <c r="C604" s="9"/>
      <c r="D604" s="1"/>
      <c r="E604" s="1"/>
      <c r="F604" s="9"/>
      <c r="G604" s="75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x14ac:dyDescent="0.25">
      <c r="A605" s="1"/>
      <c r="B605" s="1"/>
      <c r="C605" s="9"/>
      <c r="E605" s="1"/>
      <c r="G605" s="75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x14ac:dyDescent="0.25">
      <c r="A606" s="1"/>
      <c r="B606" s="1"/>
      <c r="C606" s="9"/>
      <c r="E606" s="1"/>
      <c r="G606" s="75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"/>
      <c r="B607" s="1"/>
      <c r="C607" s="9"/>
      <c r="E607" s="1"/>
      <c r="G607" s="75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x14ac:dyDescent="0.25">
      <c r="A608" s="1"/>
      <c r="B608" s="1"/>
      <c r="C608" s="9"/>
      <c r="D608" s="1"/>
      <c r="E608" s="1"/>
      <c r="F608" s="9"/>
      <c r="G608" s="75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21" spans="13:13" x14ac:dyDescent="0.25">
      <c r="M621" s="7" t="s">
        <v>1030</v>
      </c>
    </row>
    <row r="756" spans="12:16" x14ac:dyDescent="0.25">
      <c r="N756" s="7"/>
      <c r="O756" s="7"/>
      <c r="P756" s="7"/>
    </row>
    <row r="757" spans="12:16" x14ac:dyDescent="0.25">
      <c r="L757" s="14"/>
      <c r="M757" s="13"/>
      <c r="N757" s="14"/>
      <c r="O757" s="14"/>
      <c r="P757" s="7"/>
    </row>
    <row r="758" spans="12:16" x14ac:dyDescent="0.25">
      <c r="L758" s="14"/>
      <c r="M758" s="14"/>
      <c r="N758" s="5"/>
      <c r="O758" s="5"/>
    </row>
  </sheetData>
  <sortState ref="A447:T481">
    <sortCondition descending="1" ref="H447:H481"/>
  </sortState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25:D525"/>
    <mergeCell ref="H8:H10"/>
    <mergeCell ref="I8:I10"/>
    <mergeCell ref="J8:J10"/>
    <mergeCell ref="K8:Q8"/>
    <mergeCell ref="R9:R10"/>
    <mergeCell ref="S9:S10"/>
    <mergeCell ref="B11:D11"/>
    <mergeCell ref="B446:D446"/>
    <mergeCell ref="B491:D491"/>
    <mergeCell ref="B594:D594"/>
    <mergeCell ref="B536:T536"/>
    <mergeCell ref="B547:D547"/>
    <mergeCell ref="B548:D548"/>
    <mergeCell ref="B549:D549"/>
    <mergeCell ref="I552:K552"/>
    <mergeCell ref="B553:D553"/>
    <mergeCell ref="I553:K553"/>
    <mergeCell ref="B554:D554"/>
    <mergeCell ref="M554:P554"/>
    <mergeCell ref="B555:D555"/>
    <mergeCell ref="M555:P555"/>
    <mergeCell ref="M556:P556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2023-05-29T14:08:22Z</cp:lastPrinted>
  <dcterms:created xsi:type="dcterms:W3CDTF">2017-12-18T15:06:55Z</dcterms:created>
  <dcterms:modified xsi:type="dcterms:W3CDTF">2023-09-06T14:01:44Z</dcterms:modified>
</cp:coreProperties>
</file>