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600" yWindow="30" windowWidth="13980" windowHeight="7815"/>
  </bookViews>
  <sheets>
    <sheet name="JULIO" sheetId="1" r:id="rId1"/>
  </sheets>
  <definedNames>
    <definedName name="_xlnm._FilterDatabase" localSheetId="0" hidden="1">JULIO!$A$12:$T$379</definedName>
    <definedName name="_xlnm.Print_Titles" localSheetId="0">JULIO!$1:$14</definedName>
  </definedNames>
  <calcPr calcId="144525"/>
</workbook>
</file>

<file path=xl/calcChain.xml><?xml version="1.0" encoding="utf-8"?>
<calcChain xmlns="http://schemas.openxmlformats.org/spreadsheetml/2006/main">
  <c r="N20" i="1" l="1"/>
  <c r="M20" i="1"/>
  <c r="K20" i="1"/>
  <c r="R20" i="1" s="1"/>
  <c r="J20" i="1"/>
  <c r="N54" i="1"/>
  <c r="M54" i="1"/>
  <c r="K54" i="1"/>
  <c r="R54" i="1" s="1"/>
  <c r="J54" i="1"/>
  <c r="N255" i="1"/>
  <c r="M255" i="1"/>
  <c r="K255" i="1"/>
  <c r="R255" i="1" s="1"/>
  <c r="J255" i="1"/>
  <c r="N297" i="1"/>
  <c r="M297" i="1"/>
  <c r="K297" i="1"/>
  <c r="J297" i="1"/>
  <c r="N271" i="1"/>
  <c r="M271" i="1"/>
  <c r="K271" i="1"/>
  <c r="J271" i="1"/>
  <c r="N345" i="1"/>
  <c r="M345" i="1"/>
  <c r="K345" i="1"/>
  <c r="J345" i="1"/>
  <c r="N344" i="1"/>
  <c r="M344" i="1"/>
  <c r="K344" i="1"/>
  <c r="J344" i="1"/>
  <c r="N111" i="1"/>
  <c r="M111" i="1"/>
  <c r="K111" i="1"/>
  <c r="R111" i="1" s="1"/>
  <c r="J111" i="1"/>
  <c r="N361" i="1"/>
  <c r="M361" i="1"/>
  <c r="K361" i="1"/>
  <c r="R361" i="1" s="1"/>
  <c r="J361" i="1"/>
  <c r="N58" i="1"/>
  <c r="M58" i="1"/>
  <c r="K58" i="1"/>
  <c r="R58" i="1" s="1"/>
  <c r="J58" i="1"/>
  <c r="N370" i="1"/>
  <c r="M370" i="1"/>
  <c r="K370" i="1"/>
  <c r="J370" i="1"/>
  <c r="Q370" i="1" s="1"/>
  <c r="S370" i="1" s="1"/>
  <c r="N218" i="1"/>
  <c r="M218" i="1"/>
  <c r="K218" i="1"/>
  <c r="J218" i="1"/>
  <c r="N77" i="1"/>
  <c r="M77" i="1"/>
  <c r="K77" i="1"/>
  <c r="J77" i="1"/>
  <c r="K304" i="1"/>
  <c r="R304" i="1" s="1"/>
  <c r="J304" i="1"/>
  <c r="N97" i="1"/>
  <c r="M97" i="1"/>
  <c r="K97" i="1"/>
  <c r="J97" i="1"/>
  <c r="N331" i="1"/>
  <c r="M331" i="1"/>
  <c r="K331" i="1"/>
  <c r="J331" i="1"/>
  <c r="N237" i="1"/>
  <c r="M237" i="1"/>
  <c r="K237" i="1"/>
  <c r="J237" i="1"/>
  <c r="N71" i="1"/>
  <c r="M71" i="1"/>
  <c r="K71" i="1"/>
  <c r="J71" i="1"/>
  <c r="N280" i="1"/>
  <c r="M280" i="1"/>
  <c r="K280" i="1"/>
  <c r="J280" i="1"/>
  <c r="N72" i="1"/>
  <c r="M72" i="1"/>
  <c r="K72" i="1"/>
  <c r="J72" i="1"/>
  <c r="N239" i="1"/>
  <c r="M239" i="1"/>
  <c r="K239" i="1"/>
  <c r="J239" i="1"/>
  <c r="N276" i="1"/>
  <c r="M276" i="1"/>
  <c r="K276" i="1"/>
  <c r="J276" i="1"/>
  <c r="N374" i="1"/>
  <c r="M374" i="1"/>
  <c r="K374" i="1"/>
  <c r="J374" i="1"/>
  <c r="N147" i="1"/>
  <c r="M147" i="1"/>
  <c r="K147" i="1"/>
  <c r="J147" i="1"/>
  <c r="N81" i="1"/>
  <c r="M81" i="1"/>
  <c r="K81" i="1"/>
  <c r="J81" i="1"/>
  <c r="N277" i="1"/>
  <c r="M277" i="1"/>
  <c r="K277" i="1"/>
  <c r="J277" i="1"/>
  <c r="N196" i="1"/>
  <c r="M196" i="1"/>
  <c r="K196" i="1"/>
  <c r="J196" i="1"/>
  <c r="N51" i="1"/>
  <c r="M51" i="1"/>
  <c r="K51" i="1"/>
  <c r="J51" i="1"/>
  <c r="N299" i="1"/>
  <c r="M299" i="1"/>
  <c r="K299" i="1"/>
  <c r="J299" i="1"/>
  <c r="N256" i="1"/>
  <c r="M256" i="1"/>
  <c r="K256" i="1"/>
  <c r="J256" i="1"/>
  <c r="N47" i="1"/>
  <c r="M47" i="1"/>
  <c r="K47" i="1"/>
  <c r="J47" i="1"/>
  <c r="N339" i="1"/>
  <c r="M339" i="1"/>
  <c r="K339" i="1"/>
  <c r="J339" i="1"/>
  <c r="N191" i="1"/>
  <c r="M191" i="1"/>
  <c r="K191" i="1"/>
  <c r="J191" i="1"/>
  <c r="N87" i="1"/>
  <c r="M87" i="1"/>
  <c r="K87" i="1"/>
  <c r="J87" i="1"/>
  <c r="N312" i="1"/>
  <c r="M312" i="1"/>
  <c r="K312" i="1"/>
  <c r="R312" i="1" s="1"/>
  <c r="J312" i="1"/>
  <c r="N129" i="1"/>
  <c r="M129" i="1"/>
  <c r="K129" i="1"/>
  <c r="R129" i="1" s="1"/>
  <c r="J129" i="1"/>
  <c r="N285" i="1"/>
  <c r="M285" i="1"/>
  <c r="K285" i="1"/>
  <c r="R285" i="1" s="1"/>
  <c r="J285" i="1"/>
  <c r="N63" i="1"/>
  <c r="R63" i="1" s="1"/>
  <c r="M63" i="1"/>
  <c r="P63" i="1" s="1"/>
  <c r="J63" i="1"/>
  <c r="N227" i="1"/>
  <c r="M227" i="1"/>
  <c r="K227" i="1"/>
  <c r="J227" i="1"/>
  <c r="N243" i="1"/>
  <c r="M243" i="1"/>
  <c r="K243" i="1"/>
  <c r="J243" i="1"/>
  <c r="N228" i="1"/>
  <c r="M228" i="1"/>
  <c r="K228" i="1"/>
  <c r="J228" i="1"/>
  <c r="Q228" i="1" s="1"/>
  <c r="S228" i="1" s="1"/>
  <c r="N238" i="1"/>
  <c r="M238" i="1"/>
  <c r="K238" i="1"/>
  <c r="J238" i="1"/>
  <c r="Q238" i="1" s="1"/>
  <c r="S238" i="1" s="1"/>
  <c r="N201" i="1"/>
  <c r="M201" i="1"/>
  <c r="K201" i="1"/>
  <c r="J201" i="1"/>
  <c r="Q201" i="1" s="1"/>
  <c r="S201" i="1" s="1"/>
  <c r="N303" i="1"/>
  <c r="M303" i="1"/>
  <c r="K303" i="1"/>
  <c r="J303" i="1"/>
  <c r="Q303" i="1" s="1"/>
  <c r="S303" i="1" s="1"/>
  <c r="N62" i="1"/>
  <c r="M62" i="1"/>
  <c r="K62" i="1"/>
  <c r="J62" i="1"/>
  <c r="Q62" i="1" s="1"/>
  <c r="S62" i="1" s="1"/>
  <c r="N66" i="1"/>
  <c r="M66" i="1"/>
  <c r="K66" i="1"/>
  <c r="J66" i="1"/>
  <c r="Q66" i="1" s="1"/>
  <c r="S66" i="1" s="1"/>
  <c r="N85" i="1"/>
  <c r="M85" i="1"/>
  <c r="K85" i="1"/>
  <c r="J85" i="1"/>
  <c r="N83" i="1"/>
  <c r="M83" i="1"/>
  <c r="K83" i="1"/>
  <c r="J83" i="1"/>
  <c r="K18" i="1"/>
  <c r="J18" i="1"/>
  <c r="Q18" i="1" s="1"/>
  <c r="S18" i="1" s="1"/>
  <c r="N121" i="1"/>
  <c r="M121" i="1"/>
  <c r="K121" i="1"/>
  <c r="J121" i="1"/>
  <c r="N337" i="1"/>
  <c r="M337" i="1"/>
  <c r="K337" i="1"/>
  <c r="J337" i="1"/>
  <c r="N126" i="1"/>
  <c r="M126" i="1"/>
  <c r="K126" i="1"/>
  <c r="J126" i="1"/>
  <c r="N86" i="1"/>
  <c r="M86" i="1"/>
  <c r="K86" i="1"/>
  <c r="J86" i="1"/>
  <c r="N23" i="1"/>
  <c r="M23" i="1"/>
  <c r="K23" i="1"/>
  <c r="J23" i="1"/>
  <c r="N372" i="1"/>
  <c r="M372" i="1"/>
  <c r="K372" i="1"/>
  <c r="J372" i="1"/>
  <c r="N265" i="1"/>
  <c r="M265" i="1"/>
  <c r="K265" i="1"/>
  <c r="J265" i="1"/>
  <c r="N197" i="1"/>
  <c r="M197" i="1"/>
  <c r="K197" i="1"/>
  <c r="J197" i="1"/>
  <c r="N164" i="1"/>
  <c r="M164" i="1"/>
  <c r="K164" i="1"/>
  <c r="J164" i="1"/>
  <c r="N246" i="1"/>
  <c r="M246" i="1"/>
  <c r="K246" i="1"/>
  <c r="J246" i="1"/>
  <c r="N28" i="1"/>
  <c r="M28" i="1"/>
  <c r="K28" i="1"/>
  <c r="J28" i="1"/>
  <c r="Q28" i="1" s="1"/>
  <c r="S28" i="1" s="1"/>
  <c r="N329" i="1"/>
  <c r="M329" i="1"/>
  <c r="K329" i="1"/>
  <c r="J329" i="1"/>
  <c r="N328" i="1"/>
  <c r="M328" i="1"/>
  <c r="K328" i="1"/>
  <c r="J328" i="1"/>
  <c r="Q328" i="1" s="1"/>
  <c r="S328" i="1" s="1"/>
  <c r="N291" i="1"/>
  <c r="M291" i="1"/>
  <c r="K291" i="1"/>
  <c r="J291" i="1"/>
  <c r="Q291" i="1" s="1"/>
  <c r="S291" i="1" s="1"/>
  <c r="N88" i="1"/>
  <c r="M88" i="1"/>
  <c r="K88" i="1"/>
  <c r="J88" i="1"/>
  <c r="N80" i="1"/>
  <c r="M80" i="1"/>
  <c r="K80" i="1"/>
  <c r="J80" i="1"/>
  <c r="N259" i="1"/>
  <c r="M259" i="1"/>
  <c r="K259" i="1"/>
  <c r="J259" i="1"/>
  <c r="M57" i="1"/>
  <c r="G57" i="1"/>
  <c r="K57" i="1" s="1"/>
  <c r="N150" i="1"/>
  <c r="M150" i="1"/>
  <c r="K150" i="1"/>
  <c r="J150" i="1"/>
  <c r="N199" i="1"/>
  <c r="M199" i="1"/>
  <c r="K199" i="1"/>
  <c r="J199" i="1"/>
  <c r="N165" i="1"/>
  <c r="M165" i="1"/>
  <c r="K165" i="1"/>
  <c r="J165" i="1"/>
  <c r="N284" i="1"/>
  <c r="M284" i="1"/>
  <c r="K284" i="1"/>
  <c r="J284" i="1"/>
  <c r="N347" i="1"/>
  <c r="M347" i="1"/>
  <c r="K347" i="1"/>
  <c r="J347" i="1"/>
  <c r="N35" i="1"/>
  <c r="M35" i="1"/>
  <c r="K35" i="1"/>
  <c r="J35" i="1"/>
  <c r="N289" i="1"/>
  <c r="M289" i="1"/>
  <c r="K289" i="1"/>
  <c r="J289" i="1"/>
  <c r="N296" i="1"/>
  <c r="M296" i="1"/>
  <c r="K296" i="1"/>
  <c r="J296" i="1"/>
  <c r="N53" i="1"/>
  <c r="M53" i="1"/>
  <c r="K53" i="1"/>
  <c r="J53" i="1"/>
  <c r="N102" i="1"/>
  <c r="M102" i="1"/>
  <c r="K102" i="1"/>
  <c r="J102" i="1"/>
  <c r="N82" i="1"/>
  <c r="M82" i="1"/>
  <c r="K82" i="1"/>
  <c r="J82" i="1"/>
  <c r="N253" i="1"/>
  <c r="M253" i="1"/>
  <c r="K253" i="1"/>
  <c r="J253" i="1"/>
  <c r="N252" i="1"/>
  <c r="M252" i="1"/>
  <c r="K252" i="1"/>
  <c r="J252" i="1"/>
  <c r="N56" i="1"/>
  <c r="M56" i="1"/>
  <c r="K56" i="1"/>
  <c r="J56" i="1"/>
  <c r="K301" i="1"/>
  <c r="R301" i="1" s="1"/>
  <c r="J301" i="1"/>
  <c r="N250" i="1"/>
  <c r="M250" i="1"/>
  <c r="K250" i="1"/>
  <c r="J250" i="1"/>
  <c r="N209" i="1"/>
  <c r="M209" i="1"/>
  <c r="K209" i="1"/>
  <c r="J209" i="1"/>
  <c r="Q209" i="1" s="1"/>
  <c r="S209" i="1" s="1"/>
  <c r="N242" i="1"/>
  <c r="M242" i="1"/>
  <c r="K242" i="1"/>
  <c r="J242" i="1"/>
  <c r="N215" i="1"/>
  <c r="M215" i="1"/>
  <c r="K215" i="1"/>
  <c r="J215" i="1"/>
  <c r="N61" i="1"/>
  <c r="M61" i="1"/>
  <c r="K61" i="1"/>
  <c r="J61" i="1"/>
  <c r="N79" i="1"/>
  <c r="M79" i="1"/>
  <c r="K79" i="1"/>
  <c r="J79" i="1"/>
  <c r="Q79" i="1" s="1"/>
  <c r="S79" i="1" s="1"/>
  <c r="N75" i="1"/>
  <c r="M75" i="1"/>
  <c r="K75" i="1"/>
  <c r="J75" i="1"/>
  <c r="P75" i="1" s="1"/>
  <c r="N94" i="1"/>
  <c r="M94" i="1"/>
  <c r="K94" i="1"/>
  <c r="J94" i="1"/>
  <c r="Q94" i="1" s="1"/>
  <c r="S94" i="1" s="1"/>
  <c r="N371" i="1"/>
  <c r="M371" i="1"/>
  <c r="K371" i="1"/>
  <c r="J371" i="1"/>
  <c r="N30" i="1"/>
  <c r="M30" i="1"/>
  <c r="K30" i="1"/>
  <c r="J30" i="1"/>
  <c r="N193" i="1"/>
  <c r="M193" i="1"/>
  <c r="K193" i="1"/>
  <c r="J193" i="1"/>
  <c r="P193" i="1" s="1"/>
  <c r="N332" i="1"/>
  <c r="M332" i="1"/>
  <c r="K332" i="1"/>
  <c r="J332" i="1"/>
  <c r="Q332" i="1" s="1"/>
  <c r="S332" i="1" s="1"/>
  <c r="N78" i="1"/>
  <c r="M78" i="1"/>
  <c r="K78" i="1"/>
  <c r="J78" i="1"/>
  <c r="Q78" i="1" s="1"/>
  <c r="S78" i="1" s="1"/>
  <c r="N248" i="1"/>
  <c r="M248" i="1"/>
  <c r="K248" i="1"/>
  <c r="J248" i="1"/>
  <c r="N327" i="1"/>
  <c r="M327" i="1"/>
  <c r="K327" i="1"/>
  <c r="J327" i="1"/>
  <c r="Q327" i="1" s="1"/>
  <c r="S327" i="1" s="1"/>
  <c r="N52" i="1"/>
  <c r="M52" i="1"/>
  <c r="K52" i="1"/>
  <c r="J52" i="1"/>
  <c r="Q52" i="1" s="1"/>
  <c r="S52" i="1" s="1"/>
  <c r="N27" i="1"/>
  <c r="M27" i="1"/>
  <c r="K27" i="1"/>
  <c r="J27" i="1"/>
  <c r="Q27" i="1" s="1"/>
  <c r="S27" i="1" s="1"/>
  <c r="N293" i="1"/>
  <c r="M293" i="1"/>
  <c r="K293" i="1"/>
  <c r="J293" i="1"/>
  <c r="N122" i="1"/>
  <c r="M122" i="1"/>
  <c r="K122" i="1"/>
  <c r="J122" i="1"/>
  <c r="N43" i="1"/>
  <c r="M43" i="1"/>
  <c r="K43" i="1"/>
  <c r="J43" i="1"/>
  <c r="Q43" i="1" s="1"/>
  <c r="S43" i="1" s="1"/>
  <c r="N45" i="1"/>
  <c r="M45" i="1"/>
  <c r="K45" i="1"/>
  <c r="J45" i="1"/>
  <c r="Q45" i="1" s="1"/>
  <c r="S45" i="1" s="1"/>
  <c r="N225" i="1"/>
  <c r="M225" i="1"/>
  <c r="K225" i="1"/>
  <c r="J225" i="1"/>
  <c r="Q225" i="1" s="1"/>
  <c r="S225" i="1" s="1"/>
  <c r="N166" i="1"/>
  <c r="M166" i="1"/>
  <c r="K166" i="1"/>
  <c r="J166" i="1"/>
  <c r="N338" i="1"/>
  <c r="M338" i="1"/>
  <c r="K338" i="1"/>
  <c r="J338" i="1"/>
  <c r="Q338" i="1" s="1"/>
  <c r="S338" i="1" s="1"/>
  <c r="N290" i="1"/>
  <c r="M290" i="1"/>
  <c r="K290" i="1"/>
  <c r="J290" i="1"/>
  <c r="Q290" i="1" s="1"/>
  <c r="S290" i="1" s="1"/>
  <c r="N189" i="1"/>
  <c r="M189" i="1"/>
  <c r="K189" i="1"/>
  <c r="J189" i="1"/>
  <c r="N157" i="1"/>
  <c r="M157" i="1"/>
  <c r="K157" i="1"/>
  <c r="J157" i="1"/>
  <c r="N364" i="1"/>
  <c r="M364" i="1"/>
  <c r="K364" i="1"/>
  <c r="J364" i="1"/>
  <c r="K302" i="1"/>
  <c r="R302" i="1" s="1"/>
  <c r="J302" i="1"/>
  <c r="N281" i="1"/>
  <c r="M281" i="1"/>
  <c r="K281" i="1"/>
  <c r="J281" i="1"/>
  <c r="N198" i="1"/>
  <c r="M198" i="1"/>
  <c r="K198" i="1"/>
  <c r="J198" i="1"/>
  <c r="N195" i="1"/>
  <c r="M195" i="1"/>
  <c r="K195" i="1"/>
  <c r="J195" i="1"/>
  <c r="N106" i="1"/>
  <c r="M106" i="1"/>
  <c r="K106" i="1"/>
  <c r="J106" i="1"/>
  <c r="N369" i="1"/>
  <c r="M369" i="1"/>
  <c r="K369" i="1"/>
  <c r="J369" i="1"/>
  <c r="N263" i="1"/>
  <c r="M263" i="1"/>
  <c r="K263" i="1"/>
  <c r="J263" i="1"/>
  <c r="N110" i="1"/>
  <c r="M110" i="1"/>
  <c r="K110" i="1"/>
  <c r="J110" i="1"/>
  <c r="N146" i="1"/>
  <c r="M146" i="1"/>
  <c r="K146" i="1"/>
  <c r="R146" i="1" s="1"/>
  <c r="J146" i="1"/>
  <c r="N118" i="1"/>
  <c r="M118" i="1"/>
  <c r="K118" i="1"/>
  <c r="J118" i="1"/>
  <c r="N175" i="1"/>
  <c r="M175" i="1"/>
  <c r="K175" i="1"/>
  <c r="J175" i="1"/>
  <c r="N373" i="1"/>
  <c r="M373" i="1"/>
  <c r="K373" i="1"/>
  <c r="J373" i="1"/>
  <c r="N368" i="1"/>
  <c r="M368" i="1"/>
  <c r="K368" i="1"/>
  <c r="J368" i="1"/>
  <c r="N73" i="1"/>
  <c r="M73" i="1"/>
  <c r="K73" i="1"/>
  <c r="R73" i="1" s="1"/>
  <c r="J73" i="1"/>
  <c r="N31" i="1"/>
  <c r="M31" i="1"/>
  <c r="K31" i="1"/>
  <c r="R31" i="1" s="1"/>
  <c r="J31" i="1"/>
  <c r="N335" i="1"/>
  <c r="M335" i="1"/>
  <c r="K335" i="1"/>
  <c r="J335" i="1"/>
  <c r="N216" i="1"/>
  <c r="M216" i="1"/>
  <c r="K216" i="1"/>
  <c r="J216" i="1"/>
  <c r="N202" i="1"/>
  <c r="M202" i="1"/>
  <c r="K202" i="1"/>
  <c r="J202" i="1"/>
  <c r="N208" i="1"/>
  <c r="M208" i="1"/>
  <c r="K208" i="1"/>
  <c r="J208" i="1"/>
  <c r="N341" i="1"/>
  <c r="M341" i="1"/>
  <c r="K341" i="1"/>
  <c r="R341" i="1" s="1"/>
  <c r="J341" i="1"/>
  <c r="N333" i="1"/>
  <c r="M333" i="1"/>
  <c r="K333" i="1"/>
  <c r="R333" i="1" s="1"/>
  <c r="J333" i="1"/>
  <c r="N104" i="1"/>
  <c r="M104" i="1"/>
  <c r="K104" i="1"/>
  <c r="R104" i="1" s="1"/>
  <c r="J104" i="1"/>
  <c r="G155" i="1"/>
  <c r="K155" i="1" s="1"/>
  <c r="N232" i="1"/>
  <c r="M232" i="1"/>
  <c r="K232" i="1"/>
  <c r="J232" i="1"/>
  <c r="N275" i="1"/>
  <c r="M275" i="1"/>
  <c r="K275" i="1"/>
  <c r="J275" i="1"/>
  <c r="N294" i="1"/>
  <c r="M294" i="1"/>
  <c r="K294" i="1"/>
  <c r="J294" i="1"/>
  <c r="N233" i="1"/>
  <c r="M233" i="1"/>
  <c r="K233" i="1"/>
  <c r="J233" i="1"/>
  <c r="N128" i="1"/>
  <c r="M128" i="1"/>
  <c r="K128" i="1"/>
  <c r="J128" i="1"/>
  <c r="N133" i="1"/>
  <c r="M133" i="1"/>
  <c r="K133" i="1"/>
  <c r="J133" i="1"/>
  <c r="N65" i="1"/>
  <c r="M65" i="1"/>
  <c r="K65" i="1"/>
  <c r="J65" i="1"/>
  <c r="N187" i="1"/>
  <c r="M187" i="1"/>
  <c r="K187" i="1"/>
  <c r="J187" i="1"/>
  <c r="N203" i="1"/>
  <c r="M203" i="1"/>
  <c r="K203" i="1"/>
  <c r="J203" i="1"/>
  <c r="N188" i="1"/>
  <c r="M188" i="1"/>
  <c r="K188" i="1"/>
  <c r="J188" i="1"/>
  <c r="N22" i="1"/>
  <c r="M22" i="1"/>
  <c r="K22" i="1"/>
  <c r="J22" i="1"/>
  <c r="N375" i="1"/>
  <c r="M375" i="1"/>
  <c r="K375" i="1"/>
  <c r="J375" i="1"/>
  <c r="N49" i="1"/>
  <c r="M49" i="1"/>
  <c r="K49" i="1"/>
  <c r="J49" i="1"/>
  <c r="N367" i="1"/>
  <c r="M367" i="1"/>
  <c r="K367" i="1"/>
  <c r="J367" i="1"/>
  <c r="N251" i="1"/>
  <c r="M251" i="1"/>
  <c r="K251" i="1"/>
  <c r="J251" i="1"/>
  <c r="N311" i="1"/>
  <c r="M311" i="1"/>
  <c r="K311" i="1"/>
  <c r="J311" i="1"/>
  <c r="N127" i="1"/>
  <c r="M127" i="1"/>
  <c r="K127" i="1"/>
  <c r="J127" i="1"/>
  <c r="N206" i="1"/>
  <c r="M206" i="1"/>
  <c r="K206" i="1"/>
  <c r="J206" i="1"/>
  <c r="N46" i="1"/>
  <c r="M46" i="1"/>
  <c r="K46" i="1"/>
  <c r="J46" i="1"/>
  <c r="N288" i="1"/>
  <c r="M288" i="1"/>
  <c r="K288" i="1"/>
  <c r="J288" i="1"/>
  <c r="N219" i="1"/>
  <c r="M219" i="1"/>
  <c r="K219" i="1"/>
  <c r="J219" i="1"/>
  <c r="N143" i="1"/>
  <c r="M143" i="1"/>
  <c r="K143" i="1"/>
  <c r="J143" i="1"/>
  <c r="N351" i="1"/>
  <c r="M351" i="1"/>
  <c r="K351" i="1"/>
  <c r="J351" i="1"/>
  <c r="N266" i="1"/>
  <c r="M266" i="1"/>
  <c r="K266" i="1"/>
  <c r="J266" i="1"/>
  <c r="N306" i="1"/>
  <c r="M306" i="1"/>
  <c r="K306" i="1"/>
  <c r="J306" i="1"/>
  <c r="N76" i="1"/>
  <c r="M76" i="1"/>
  <c r="K76" i="1"/>
  <c r="J76" i="1"/>
  <c r="N135" i="1"/>
  <c r="M135" i="1"/>
  <c r="K135" i="1"/>
  <c r="J135" i="1"/>
  <c r="N272" i="1"/>
  <c r="M272" i="1"/>
  <c r="K272" i="1"/>
  <c r="J272" i="1"/>
  <c r="N152" i="1"/>
  <c r="M152" i="1"/>
  <c r="K152" i="1"/>
  <c r="J152" i="1"/>
  <c r="N69" i="1"/>
  <c r="M69" i="1"/>
  <c r="K69" i="1"/>
  <c r="J69" i="1"/>
  <c r="N322" i="1"/>
  <c r="M322" i="1"/>
  <c r="K322" i="1"/>
  <c r="J322" i="1"/>
  <c r="N140" i="1"/>
  <c r="M140" i="1"/>
  <c r="K140" i="1"/>
  <c r="J140" i="1"/>
  <c r="N220" i="1"/>
  <c r="M220" i="1"/>
  <c r="K220" i="1"/>
  <c r="J220" i="1"/>
  <c r="N113" i="1"/>
  <c r="M113" i="1"/>
  <c r="K113" i="1"/>
  <c r="J113" i="1"/>
  <c r="R360" i="1"/>
  <c r="Q360" i="1"/>
  <c r="P360" i="1"/>
  <c r="G360" i="1"/>
  <c r="N230" i="1"/>
  <c r="M230" i="1"/>
  <c r="K230" i="1"/>
  <c r="J230" i="1"/>
  <c r="N160" i="1"/>
  <c r="M160" i="1"/>
  <c r="K160" i="1"/>
  <c r="J160" i="1"/>
  <c r="N55" i="1"/>
  <c r="M55" i="1"/>
  <c r="K55" i="1"/>
  <c r="J55" i="1"/>
  <c r="N156" i="1"/>
  <c r="M156" i="1"/>
  <c r="K156" i="1"/>
  <c r="J156" i="1"/>
  <c r="N19" i="1"/>
  <c r="M19" i="1"/>
  <c r="K19" i="1"/>
  <c r="R19" i="1" s="1"/>
  <c r="J19" i="1"/>
  <c r="N300" i="1"/>
  <c r="M300" i="1"/>
  <c r="K300" i="1"/>
  <c r="J300" i="1"/>
  <c r="N42" i="1"/>
  <c r="M42" i="1"/>
  <c r="K42" i="1"/>
  <c r="J42" i="1"/>
  <c r="N190" i="1"/>
  <c r="M190" i="1"/>
  <c r="K190" i="1"/>
  <c r="J190" i="1"/>
  <c r="N317" i="1"/>
  <c r="M317" i="1"/>
  <c r="K317" i="1"/>
  <c r="J317" i="1"/>
  <c r="N260" i="1"/>
  <c r="M260" i="1"/>
  <c r="K260" i="1"/>
  <c r="J260" i="1"/>
  <c r="N229" i="1"/>
  <c r="M229" i="1"/>
  <c r="K229" i="1"/>
  <c r="J229" i="1"/>
  <c r="N89" i="1"/>
  <c r="M89" i="1"/>
  <c r="K89" i="1"/>
  <c r="R89" i="1" s="1"/>
  <c r="J89" i="1"/>
  <c r="N169" i="1"/>
  <c r="M169" i="1"/>
  <c r="K169" i="1"/>
  <c r="J169" i="1"/>
  <c r="N21" i="1"/>
  <c r="M21" i="1"/>
  <c r="K21" i="1"/>
  <c r="J21" i="1"/>
  <c r="N286" i="1"/>
  <c r="M286" i="1"/>
  <c r="K286" i="1"/>
  <c r="J286" i="1"/>
  <c r="N136" i="1"/>
  <c r="M136" i="1"/>
  <c r="K136" i="1"/>
  <c r="R136" i="1" s="1"/>
  <c r="J136" i="1"/>
  <c r="N268" i="1"/>
  <c r="M268" i="1"/>
  <c r="K268" i="1"/>
  <c r="J268" i="1"/>
  <c r="K131" i="1"/>
  <c r="R131" i="1" s="1"/>
  <c r="J131" i="1"/>
  <c r="N74" i="1"/>
  <c r="M74" i="1"/>
  <c r="K74" i="1"/>
  <c r="J74" i="1"/>
  <c r="N318" i="1"/>
  <c r="M318" i="1"/>
  <c r="K318" i="1"/>
  <c r="J318" i="1"/>
  <c r="N287" i="1"/>
  <c r="M287" i="1"/>
  <c r="K287" i="1"/>
  <c r="J287" i="1"/>
  <c r="N357" i="1"/>
  <c r="M357" i="1"/>
  <c r="K357" i="1"/>
  <c r="J357" i="1"/>
  <c r="N124" i="1"/>
  <c r="M124" i="1"/>
  <c r="K124" i="1"/>
  <c r="J124" i="1"/>
  <c r="N161" i="1"/>
  <c r="M161" i="1"/>
  <c r="K161" i="1"/>
  <c r="J161" i="1"/>
  <c r="N17" i="1"/>
  <c r="M17" i="1"/>
  <c r="K17" i="1"/>
  <c r="J17" i="1"/>
  <c r="N261" i="1"/>
  <c r="M261" i="1"/>
  <c r="K261" i="1"/>
  <c r="J261" i="1"/>
  <c r="N336" i="1"/>
  <c r="M336" i="1"/>
  <c r="K336" i="1"/>
  <c r="J336" i="1"/>
  <c r="N36" i="1"/>
  <c r="M36" i="1"/>
  <c r="K36" i="1"/>
  <c r="J36" i="1"/>
  <c r="N183" i="1"/>
  <c r="M183" i="1"/>
  <c r="K183" i="1"/>
  <c r="J183" i="1"/>
  <c r="N186" i="1"/>
  <c r="M186" i="1"/>
  <c r="K186" i="1"/>
  <c r="J186" i="1"/>
  <c r="N178" i="1"/>
  <c r="M178" i="1"/>
  <c r="K178" i="1"/>
  <c r="J178" i="1"/>
  <c r="N173" i="1"/>
  <c r="M173" i="1"/>
  <c r="K173" i="1"/>
  <c r="J173" i="1"/>
  <c r="N270" i="1"/>
  <c r="M270" i="1"/>
  <c r="K270" i="1"/>
  <c r="J270" i="1"/>
  <c r="N93" i="1"/>
  <c r="M93" i="1"/>
  <c r="K93" i="1"/>
  <c r="J93" i="1"/>
  <c r="N179" i="1"/>
  <c r="M179" i="1"/>
  <c r="K179" i="1"/>
  <c r="J179" i="1"/>
  <c r="N139" i="1"/>
  <c r="M139" i="1"/>
  <c r="K139" i="1"/>
  <c r="J139" i="1"/>
  <c r="N108" i="1"/>
  <c r="M108" i="1"/>
  <c r="K108" i="1"/>
  <c r="J108" i="1"/>
  <c r="N125" i="1"/>
  <c r="M125" i="1"/>
  <c r="K125" i="1"/>
  <c r="J125" i="1"/>
  <c r="N99" i="1"/>
  <c r="M99" i="1"/>
  <c r="K99" i="1"/>
  <c r="J99" i="1"/>
  <c r="N231" i="1"/>
  <c r="M231" i="1"/>
  <c r="K231" i="1"/>
  <c r="J231" i="1"/>
  <c r="N37" i="1"/>
  <c r="M37" i="1"/>
  <c r="K37" i="1"/>
  <c r="J37" i="1"/>
  <c r="N309" i="1"/>
  <c r="M309" i="1"/>
  <c r="K309" i="1"/>
  <c r="J309" i="1"/>
  <c r="N264" i="1"/>
  <c r="M264" i="1"/>
  <c r="K264" i="1"/>
  <c r="J264" i="1"/>
  <c r="N214" i="1"/>
  <c r="M214" i="1"/>
  <c r="K214" i="1"/>
  <c r="J214" i="1"/>
  <c r="N159" i="1"/>
  <c r="M159" i="1"/>
  <c r="K159" i="1"/>
  <c r="J159" i="1"/>
  <c r="N26" i="1"/>
  <c r="M26" i="1"/>
  <c r="K26" i="1"/>
  <c r="J26" i="1"/>
  <c r="N64" i="1"/>
  <c r="M64" i="1"/>
  <c r="K64" i="1"/>
  <c r="J64" i="1"/>
  <c r="N96" i="1"/>
  <c r="M96" i="1"/>
  <c r="K96" i="1"/>
  <c r="J96" i="1"/>
  <c r="N153" i="1"/>
  <c r="M153" i="1"/>
  <c r="K153" i="1"/>
  <c r="J153" i="1"/>
  <c r="N168" i="1"/>
  <c r="M168" i="1"/>
  <c r="K168" i="1"/>
  <c r="J168" i="1"/>
  <c r="N340" i="1"/>
  <c r="M340" i="1"/>
  <c r="K340" i="1"/>
  <c r="J340" i="1"/>
  <c r="N40" i="1"/>
  <c r="M40" i="1"/>
  <c r="K40" i="1"/>
  <c r="J40" i="1"/>
  <c r="N262" i="1"/>
  <c r="M262" i="1"/>
  <c r="K262" i="1"/>
  <c r="J262" i="1"/>
  <c r="N353" i="1"/>
  <c r="M353" i="1"/>
  <c r="K353" i="1"/>
  <c r="J353" i="1"/>
  <c r="N349" i="1"/>
  <c r="M349" i="1"/>
  <c r="K349" i="1"/>
  <c r="J349" i="1"/>
  <c r="N34" i="1"/>
  <c r="M34" i="1"/>
  <c r="K34" i="1"/>
  <c r="J34" i="1"/>
  <c r="N273" i="1"/>
  <c r="M273" i="1"/>
  <c r="K273" i="1"/>
  <c r="J273" i="1"/>
  <c r="N348" i="1"/>
  <c r="M348" i="1"/>
  <c r="K348" i="1"/>
  <c r="J348" i="1"/>
  <c r="N235" i="1"/>
  <c r="M235" i="1"/>
  <c r="K235" i="1"/>
  <c r="J235" i="1"/>
  <c r="N319" i="1"/>
  <c r="M319" i="1"/>
  <c r="K319" i="1"/>
  <c r="J319" i="1"/>
  <c r="N24" i="1"/>
  <c r="M24" i="1"/>
  <c r="K24" i="1"/>
  <c r="J24" i="1"/>
  <c r="N91" i="1"/>
  <c r="M91" i="1"/>
  <c r="K91" i="1"/>
  <c r="J91" i="1"/>
  <c r="N162" i="1"/>
  <c r="M162" i="1"/>
  <c r="K162" i="1"/>
  <c r="J162" i="1"/>
  <c r="N359" i="1"/>
  <c r="M359" i="1"/>
  <c r="K359" i="1"/>
  <c r="J359" i="1"/>
  <c r="N70" i="1"/>
  <c r="M70" i="1"/>
  <c r="K70" i="1"/>
  <c r="J70" i="1"/>
  <c r="N221" i="1"/>
  <c r="M221" i="1"/>
  <c r="K221" i="1"/>
  <c r="J221" i="1"/>
  <c r="K310" i="1"/>
  <c r="R310" i="1" s="1"/>
  <c r="J310" i="1"/>
  <c r="Q310" i="1" s="1"/>
  <c r="S310" i="1" s="1"/>
  <c r="N15" i="1"/>
  <c r="M15" i="1"/>
  <c r="K15" i="1"/>
  <c r="J15" i="1"/>
  <c r="N325" i="1"/>
  <c r="M325" i="1"/>
  <c r="K325" i="1"/>
  <c r="J325" i="1"/>
  <c r="N226" i="1"/>
  <c r="M226" i="1"/>
  <c r="K226" i="1"/>
  <c r="J226" i="1"/>
  <c r="N240" i="1"/>
  <c r="M240" i="1"/>
  <c r="K240" i="1"/>
  <c r="J240" i="1"/>
  <c r="N115" i="1"/>
  <c r="M115" i="1"/>
  <c r="K115" i="1"/>
  <c r="J115" i="1"/>
  <c r="N103" i="1"/>
  <c r="M103" i="1"/>
  <c r="K103" i="1"/>
  <c r="J103" i="1"/>
  <c r="N283" i="1"/>
  <c r="M283" i="1"/>
  <c r="K283" i="1"/>
  <c r="J283" i="1"/>
  <c r="N67" i="1"/>
  <c r="M67" i="1"/>
  <c r="K67" i="1"/>
  <c r="J67" i="1"/>
  <c r="N101" i="1"/>
  <c r="M101" i="1"/>
  <c r="K101" i="1"/>
  <c r="J101" i="1"/>
  <c r="N258" i="1"/>
  <c r="M258" i="1"/>
  <c r="K258" i="1"/>
  <c r="J258" i="1"/>
  <c r="N16" i="1"/>
  <c r="M16" i="1"/>
  <c r="K16" i="1"/>
  <c r="J16" i="1"/>
  <c r="N366" i="1"/>
  <c r="M366" i="1"/>
  <c r="K366" i="1"/>
  <c r="J366" i="1"/>
  <c r="N323" i="1"/>
  <c r="M323" i="1"/>
  <c r="K323" i="1"/>
  <c r="J323" i="1"/>
  <c r="N326" i="1"/>
  <c r="M326" i="1"/>
  <c r="K326" i="1"/>
  <c r="J326" i="1"/>
  <c r="N98" i="1"/>
  <c r="M98" i="1"/>
  <c r="K98" i="1"/>
  <c r="J98" i="1"/>
  <c r="N163" i="1"/>
  <c r="M163" i="1"/>
  <c r="K163" i="1"/>
  <c r="J163" i="1"/>
  <c r="N92" i="1"/>
  <c r="M92" i="1"/>
  <c r="K92" i="1"/>
  <c r="J92" i="1"/>
  <c r="N107" i="1"/>
  <c r="M107" i="1"/>
  <c r="K107" i="1"/>
  <c r="J107" i="1"/>
  <c r="N292" i="1"/>
  <c r="M292" i="1"/>
  <c r="K292" i="1"/>
  <c r="J292" i="1"/>
  <c r="N116" i="1"/>
  <c r="M116" i="1"/>
  <c r="K116" i="1"/>
  <c r="J116" i="1"/>
  <c r="N158" i="1"/>
  <c r="M158" i="1"/>
  <c r="K158" i="1"/>
  <c r="J158" i="1"/>
  <c r="N182" i="1"/>
  <c r="M182" i="1"/>
  <c r="K182" i="1"/>
  <c r="J182" i="1"/>
  <c r="N356" i="1"/>
  <c r="M356" i="1"/>
  <c r="K356" i="1"/>
  <c r="J356" i="1"/>
  <c r="N84" i="1"/>
  <c r="M84" i="1"/>
  <c r="K84" i="1"/>
  <c r="J84" i="1"/>
  <c r="N282" i="1"/>
  <c r="M282" i="1"/>
  <c r="K282" i="1"/>
  <c r="J282" i="1"/>
  <c r="N200" i="1"/>
  <c r="M200" i="1"/>
  <c r="K200" i="1"/>
  <c r="J200" i="1"/>
  <c r="K308" i="1"/>
  <c r="R308" i="1" s="1"/>
  <c r="J308" i="1"/>
  <c r="N249" i="1"/>
  <c r="M249" i="1"/>
  <c r="K249" i="1"/>
  <c r="J249" i="1"/>
  <c r="N95" i="1"/>
  <c r="M95" i="1"/>
  <c r="K95" i="1"/>
  <c r="J95" i="1"/>
  <c r="N100" i="1"/>
  <c r="M100" i="1"/>
  <c r="K100" i="1"/>
  <c r="J100" i="1"/>
  <c r="P100" i="1" s="1"/>
  <c r="N295" i="1"/>
  <c r="M295" i="1"/>
  <c r="K295" i="1"/>
  <c r="J295" i="1"/>
  <c r="Q295" i="1" s="1"/>
  <c r="S295" i="1" s="1"/>
  <c r="N44" i="1"/>
  <c r="M44" i="1"/>
  <c r="K44" i="1"/>
  <c r="J44" i="1"/>
  <c r="N223" i="1"/>
  <c r="M223" i="1"/>
  <c r="K223" i="1"/>
  <c r="J223" i="1"/>
  <c r="N298" i="1"/>
  <c r="M298" i="1"/>
  <c r="K298" i="1"/>
  <c r="J298" i="1"/>
  <c r="Q298" i="1" s="1"/>
  <c r="S298" i="1" s="1"/>
  <c r="N365" i="1"/>
  <c r="M365" i="1"/>
  <c r="K365" i="1"/>
  <c r="J365" i="1"/>
  <c r="Q365" i="1" s="1"/>
  <c r="S365" i="1" s="1"/>
  <c r="N39" i="1"/>
  <c r="M39" i="1"/>
  <c r="K39" i="1"/>
  <c r="J39" i="1"/>
  <c r="R307" i="1"/>
  <c r="J307" i="1"/>
  <c r="Q307" i="1" s="1"/>
  <c r="S307" i="1" s="1"/>
  <c r="N170" i="1"/>
  <c r="M170" i="1"/>
  <c r="K170" i="1"/>
  <c r="J170" i="1"/>
  <c r="N247" i="1"/>
  <c r="M247" i="1"/>
  <c r="K247" i="1"/>
  <c r="J247" i="1"/>
  <c r="N154" i="1"/>
  <c r="M154" i="1"/>
  <c r="K154" i="1"/>
  <c r="J154" i="1"/>
  <c r="N320" i="1"/>
  <c r="M320" i="1"/>
  <c r="K320" i="1"/>
  <c r="J320" i="1"/>
  <c r="N50" i="1"/>
  <c r="M50" i="1"/>
  <c r="K50" i="1"/>
  <c r="J50" i="1"/>
  <c r="N210" i="1"/>
  <c r="M210" i="1"/>
  <c r="K210" i="1"/>
  <c r="J210" i="1"/>
  <c r="N354" i="1"/>
  <c r="M354" i="1"/>
  <c r="K354" i="1"/>
  <c r="J354" i="1"/>
  <c r="N90" i="1"/>
  <c r="M90" i="1"/>
  <c r="K90" i="1"/>
  <c r="J90" i="1"/>
  <c r="N148" i="1"/>
  <c r="M148" i="1"/>
  <c r="K148" i="1"/>
  <c r="J148" i="1"/>
  <c r="N224" i="1"/>
  <c r="M224" i="1"/>
  <c r="K224" i="1"/>
  <c r="J224" i="1"/>
  <c r="N109" i="1"/>
  <c r="M109" i="1"/>
  <c r="K109" i="1"/>
  <c r="J109" i="1"/>
  <c r="N207" i="1"/>
  <c r="M207" i="1"/>
  <c r="K207" i="1"/>
  <c r="J207" i="1"/>
  <c r="N41" i="1"/>
  <c r="M41" i="1"/>
  <c r="K41" i="1"/>
  <c r="J41" i="1"/>
  <c r="N213" i="1"/>
  <c r="M213" i="1"/>
  <c r="K213" i="1"/>
  <c r="J213" i="1"/>
  <c r="N172" i="1"/>
  <c r="M172" i="1"/>
  <c r="K172" i="1"/>
  <c r="J172" i="1"/>
  <c r="N241" i="1"/>
  <c r="M241" i="1"/>
  <c r="K241" i="1"/>
  <c r="J241" i="1"/>
  <c r="N222" i="1"/>
  <c r="M222" i="1"/>
  <c r="K222" i="1"/>
  <c r="J222" i="1"/>
  <c r="N257" i="1"/>
  <c r="M257" i="1"/>
  <c r="K257" i="1"/>
  <c r="J257" i="1"/>
  <c r="N236" i="1"/>
  <c r="M236" i="1"/>
  <c r="K236" i="1"/>
  <c r="J236" i="1"/>
  <c r="N330" i="1"/>
  <c r="M330" i="1"/>
  <c r="K330" i="1"/>
  <c r="J330" i="1"/>
  <c r="N352" i="1"/>
  <c r="M352" i="1"/>
  <c r="K352" i="1"/>
  <c r="J352" i="1"/>
  <c r="N105" i="1"/>
  <c r="M105" i="1"/>
  <c r="K105" i="1"/>
  <c r="J105" i="1"/>
  <c r="N316" i="1"/>
  <c r="M316" i="1"/>
  <c r="K316" i="1"/>
  <c r="J316" i="1"/>
  <c r="N217" i="1"/>
  <c r="M217" i="1"/>
  <c r="K217" i="1"/>
  <c r="J217" i="1"/>
  <c r="N32" i="1"/>
  <c r="M32" i="1"/>
  <c r="Q32" i="1" s="1"/>
  <c r="S32" i="1" s="1"/>
  <c r="K32" i="1"/>
  <c r="J32" i="1"/>
  <c r="N123" i="1"/>
  <c r="M123" i="1"/>
  <c r="K123" i="1"/>
  <c r="J123" i="1"/>
  <c r="N117" i="1"/>
  <c r="M117" i="1"/>
  <c r="K117" i="1"/>
  <c r="J117" i="1"/>
  <c r="N59" i="1"/>
  <c r="M59" i="1"/>
  <c r="K59" i="1"/>
  <c r="J59" i="1"/>
  <c r="N355" i="1"/>
  <c r="M355" i="1"/>
  <c r="K355" i="1"/>
  <c r="J355" i="1"/>
  <c r="N25" i="1"/>
  <c r="M25" i="1"/>
  <c r="K25" i="1"/>
  <c r="R25" i="1" s="1"/>
  <c r="J25" i="1"/>
  <c r="N130" i="1"/>
  <c r="M130" i="1"/>
  <c r="K130" i="1"/>
  <c r="J130" i="1"/>
  <c r="N60" i="1"/>
  <c r="M60" i="1"/>
  <c r="K60" i="1"/>
  <c r="J60" i="1"/>
  <c r="N376" i="1"/>
  <c r="M376" i="1"/>
  <c r="K376" i="1"/>
  <c r="J376" i="1"/>
  <c r="N48" i="1"/>
  <c r="R48" i="1" s="1"/>
  <c r="M48" i="1"/>
  <c r="K48" i="1"/>
  <c r="J48" i="1"/>
  <c r="N358" i="1"/>
  <c r="M358" i="1"/>
  <c r="K358" i="1"/>
  <c r="J358" i="1"/>
  <c r="N350" i="1"/>
  <c r="M350" i="1"/>
  <c r="K350" i="1"/>
  <c r="J350" i="1"/>
  <c r="N142" i="1"/>
  <c r="M142" i="1"/>
  <c r="K142" i="1"/>
  <c r="J142" i="1"/>
  <c r="N244" i="1"/>
  <c r="M244" i="1"/>
  <c r="K244" i="1"/>
  <c r="R244" i="1" s="1"/>
  <c r="J244" i="1"/>
  <c r="N29" i="1"/>
  <c r="M29" i="1"/>
  <c r="K29" i="1"/>
  <c r="R29" i="1" s="1"/>
  <c r="J29" i="1"/>
  <c r="N120" i="1"/>
  <c r="M120" i="1"/>
  <c r="K120" i="1"/>
  <c r="R120" i="1" s="1"/>
  <c r="J120" i="1"/>
  <c r="N315" i="1"/>
  <c r="M315" i="1"/>
  <c r="K315" i="1"/>
  <c r="R315" i="1" s="1"/>
  <c r="J315" i="1"/>
  <c r="N114" i="1"/>
  <c r="M114" i="1"/>
  <c r="K114" i="1"/>
  <c r="J114" i="1"/>
  <c r="N119" i="1"/>
  <c r="M119" i="1"/>
  <c r="K119" i="1"/>
  <c r="J119" i="1"/>
  <c r="N68" i="1"/>
  <c r="M68" i="1"/>
  <c r="K68" i="1"/>
  <c r="J68" i="1"/>
  <c r="N362" i="1"/>
  <c r="M362" i="1"/>
  <c r="K362" i="1"/>
  <c r="J362" i="1"/>
  <c r="N313" i="1"/>
  <c r="M313" i="1"/>
  <c r="K313" i="1"/>
  <c r="R313" i="1" s="1"/>
  <c r="J313" i="1"/>
  <c r="N279" i="1"/>
  <c r="M279" i="1"/>
  <c r="K279" i="1"/>
  <c r="R279" i="1" s="1"/>
  <c r="J279" i="1"/>
  <c r="N38" i="1"/>
  <c r="M38" i="1"/>
  <c r="K38" i="1"/>
  <c r="R38" i="1" s="1"/>
  <c r="J38" i="1"/>
  <c r="N176" i="1"/>
  <c r="M176" i="1"/>
  <c r="K176" i="1"/>
  <c r="R176" i="1" s="1"/>
  <c r="J176" i="1"/>
  <c r="N321" i="1"/>
  <c r="M321" i="1"/>
  <c r="K321" i="1"/>
  <c r="J321" i="1"/>
  <c r="K305" i="1"/>
  <c r="R305" i="1" s="1"/>
  <c r="J305" i="1"/>
  <c r="Q305" i="1" s="1"/>
  <c r="S305" i="1" s="1"/>
  <c r="N194" i="1"/>
  <c r="M194" i="1"/>
  <c r="K194" i="1"/>
  <c r="J194" i="1"/>
  <c r="N254" i="1"/>
  <c r="M254" i="1"/>
  <c r="K254" i="1"/>
  <c r="J254" i="1"/>
  <c r="N192" i="1"/>
  <c r="M192" i="1"/>
  <c r="K192" i="1"/>
  <c r="J192" i="1"/>
  <c r="Q192" i="1" s="1"/>
  <c r="S192" i="1" s="1"/>
  <c r="N171" i="1"/>
  <c r="M171" i="1"/>
  <c r="K171" i="1"/>
  <c r="J171" i="1"/>
  <c r="Q171" i="1" s="1"/>
  <c r="S171" i="1" s="1"/>
  <c r="N167" i="1"/>
  <c r="M167" i="1"/>
  <c r="K167" i="1"/>
  <c r="J167" i="1"/>
  <c r="Q167" i="1" s="1"/>
  <c r="S167" i="1" s="1"/>
  <c r="N185" i="1"/>
  <c r="M185" i="1"/>
  <c r="K185" i="1"/>
  <c r="J185" i="1"/>
  <c r="N342" i="1"/>
  <c r="M342" i="1"/>
  <c r="K342" i="1"/>
  <c r="J342" i="1"/>
  <c r="N363" i="1"/>
  <c r="M363" i="1"/>
  <c r="K363" i="1"/>
  <c r="J363" i="1"/>
  <c r="Q363" i="1" s="1"/>
  <c r="S363" i="1" s="1"/>
  <c r="N33" i="1"/>
  <c r="M33" i="1"/>
  <c r="K33" i="1"/>
  <c r="J33" i="1"/>
  <c r="Q33" i="1" s="1"/>
  <c r="S33" i="1" s="1"/>
  <c r="N212" i="1"/>
  <c r="M212" i="1"/>
  <c r="K212" i="1"/>
  <c r="J212" i="1"/>
  <c r="Q212" i="1" s="1"/>
  <c r="S212" i="1" s="1"/>
  <c r="N177" i="1"/>
  <c r="M177" i="1"/>
  <c r="K177" i="1"/>
  <c r="J177" i="1"/>
  <c r="N346" i="1"/>
  <c r="M346" i="1"/>
  <c r="K346" i="1"/>
  <c r="J346" i="1"/>
  <c r="N149" i="1"/>
  <c r="M149" i="1"/>
  <c r="K149" i="1"/>
  <c r="J149" i="1"/>
  <c r="N137" i="1"/>
  <c r="M137" i="1"/>
  <c r="K137" i="1"/>
  <c r="J137" i="1"/>
  <c r="N112" i="1"/>
  <c r="M112" i="1"/>
  <c r="K112" i="1"/>
  <c r="J112" i="1"/>
  <c r="N334" i="1"/>
  <c r="M334" i="1"/>
  <c r="K334" i="1"/>
  <c r="J334" i="1"/>
  <c r="N141" i="1"/>
  <c r="M141" i="1"/>
  <c r="K141" i="1"/>
  <c r="J141" i="1"/>
  <c r="R144" i="1"/>
  <c r="Q144" i="1"/>
  <c r="S144" i="1" s="1"/>
  <c r="P144" i="1"/>
  <c r="N267" i="1"/>
  <c r="M267" i="1"/>
  <c r="K267" i="1"/>
  <c r="J267" i="1"/>
  <c r="N132" i="1"/>
  <c r="M132" i="1"/>
  <c r="K132" i="1"/>
  <c r="J132" i="1"/>
  <c r="N184" i="1"/>
  <c r="M184" i="1"/>
  <c r="K184" i="1"/>
  <c r="J184" i="1"/>
  <c r="N138" i="1"/>
  <c r="M138" i="1"/>
  <c r="K138" i="1"/>
  <c r="J138" i="1"/>
  <c r="N324" i="1"/>
  <c r="M324" i="1"/>
  <c r="K324" i="1"/>
  <c r="J324" i="1"/>
  <c r="Q324" i="1" s="1"/>
  <c r="S324" i="1" s="1"/>
  <c r="N174" i="1"/>
  <c r="M174" i="1"/>
  <c r="K174" i="1"/>
  <c r="J174" i="1"/>
  <c r="N134" i="1"/>
  <c r="M134" i="1"/>
  <c r="K134" i="1"/>
  <c r="J134" i="1"/>
  <c r="N343" i="1"/>
  <c r="M343" i="1"/>
  <c r="K343" i="1"/>
  <c r="J343" i="1"/>
  <c r="Q343" i="1" s="1"/>
  <c r="S343" i="1" s="1"/>
  <c r="N211" i="1"/>
  <c r="M211" i="1"/>
  <c r="K211" i="1"/>
  <c r="J211" i="1"/>
  <c r="Q211" i="1" s="1"/>
  <c r="S211" i="1" s="1"/>
  <c r="N274" i="1"/>
  <c r="M274" i="1"/>
  <c r="K274" i="1"/>
  <c r="J274" i="1"/>
  <c r="N245" i="1"/>
  <c r="M245" i="1"/>
  <c r="K245" i="1"/>
  <c r="J245" i="1"/>
  <c r="Q245" i="1" s="1"/>
  <c r="S245" i="1" s="1"/>
  <c r="N278" i="1"/>
  <c r="M278" i="1"/>
  <c r="K278" i="1"/>
  <c r="J278" i="1"/>
  <c r="Q278" i="1" s="1"/>
  <c r="S278" i="1" s="1"/>
  <c r="K314" i="1"/>
  <c r="R314" i="1" s="1"/>
  <c r="J314" i="1"/>
  <c r="N181" i="1"/>
  <c r="M181" i="1"/>
  <c r="K181" i="1"/>
  <c r="J181" i="1"/>
  <c r="N269" i="1"/>
  <c r="M269" i="1"/>
  <c r="K269" i="1"/>
  <c r="J269" i="1"/>
  <c r="N205" i="1"/>
  <c r="R205" i="1" s="1"/>
  <c r="M205" i="1"/>
  <c r="K205" i="1"/>
  <c r="J205" i="1"/>
  <c r="N145" i="1"/>
  <c r="M145" i="1"/>
  <c r="K145" i="1"/>
  <c r="J145" i="1"/>
  <c r="N180" i="1"/>
  <c r="M180" i="1"/>
  <c r="K180" i="1"/>
  <c r="J180" i="1"/>
  <c r="N234" i="1"/>
  <c r="M234" i="1"/>
  <c r="K234" i="1"/>
  <c r="J234" i="1"/>
  <c r="N204" i="1"/>
  <c r="M204" i="1"/>
  <c r="K204" i="1"/>
  <c r="J204" i="1"/>
  <c r="N151" i="1"/>
  <c r="M151" i="1"/>
  <c r="K151" i="1"/>
  <c r="J151" i="1"/>
  <c r="R204" i="1" l="1"/>
  <c r="R350" i="1"/>
  <c r="P314" i="1"/>
  <c r="Q314" i="1"/>
  <c r="S314" i="1" s="1"/>
  <c r="Q321" i="1"/>
  <c r="S321" i="1" s="1"/>
  <c r="Q176" i="1"/>
  <c r="S176" i="1" s="1"/>
  <c r="R59" i="1"/>
  <c r="R123" i="1"/>
  <c r="R241" i="1"/>
  <c r="Q102" i="1"/>
  <c r="S102" i="1" s="1"/>
  <c r="Q53" i="1"/>
  <c r="S53" i="1" s="1"/>
  <c r="Q347" i="1"/>
  <c r="S347" i="1" s="1"/>
  <c r="R181" i="1"/>
  <c r="Q123" i="1"/>
  <c r="S123" i="1" s="1"/>
  <c r="P95" i="1"/>
  <c r="Q200" i="1"/>
  <c r="S200" i="1" s="1"/>
  <c r="Q292" i="1"/>
  <c r="S292" i="1" s="1"/>
  <c r="Q107" i="1"/>
  <c r="S107" i="1" s="1"/>
  <c r="Q163" i="1"/>
  <c r="S163" i="1" s="1"/>
  <c r="Q258" i="1"/>
  <c r="S258" i="1" s="1"/>
  <c r="Q67" i="1"/>
  <c r="S67" i="1" s="1"/>
  <c r="Q325" i="1"/>
  <c r="S325" i="1" s="1"/>
  <c r="R229" i="1"/>
  <c r="R260" i="1"/>
  <c r="R42" i="1"/>
  <c r="R141" i="1"/>
  <c r="R334" i="1"/>
  <c r="R112" i="1"/>
  <c r="R137" i="1"/>
  <c r="R149" i="1"/>
  <c r="R346" i="1"/>
  <c r="R177" i="1"/>
  <c r="R212" i="1"/>
  <c r="R33" i="1"/>
  <c r="R363" i="1"/>
  <c r="R342" i="1"/>
  <c r="R185" i="1"/>
  <c r="R167" i="1"/>
  <c r="R171" i="1"/>
  <c r="R192" i="1"/>
  <c r="R254" i="1"/>
  <c r="R194" i="1"/>
  <c r="R321" i="1"/>
  <c r="Q114" i="1"/>
  <c r="S114" i="1" s="1"/>
  <c r="Q315" i="1"/>
  <c r="S315" i="1" s="1"/>
  <c r="R376" i="1"/>
  <c r="R60" i="1"/>
  <c r="R130" i="1"/>
  <c r="Q241" i="1"/>
  <c r="S241" i="1" s="1"/>
  <c r="R148" i="1"/>
  <c r="R50" i="1"/>
  <c r="R320" i="1"/>
  <c r="R100" i="1"/>
  <c r="R95" i="1"/>
  <c r="Q359" i="1"/>
  <c r="S359" i="1" s="1"/>
  <c r="Q162" i="1"/>
  <c r="S162" i="1" s="1"/>
  <c r="Q91" i="1"/>
  <c r="S91" i="1" s="1"/>
  <c r="Q24" i="1"/>
  <c r="S24" i="1" s="1"/>
  <c r="Q319" i="1"/>
  <c r="S319" i="1" s="1"/>
  <c r="Q349" i="1"/>
  <c r="S349" i="1" s="1"/>
  <c r="Q353" i="1"/>
  <c r="S353" i="1" s="1"/>
  <c r="Q262" i="1"/>
  <c r="S262" i="1" s="1"/>
  <c r="Q40" i="1"/>
  <c r="S40" i="1" s="1"/>
  <c r="Q153" i="1"/>
  <c r="S153" i="1" s="1"/>
  <c r="Q96" i="1"/>
  <c r="S96" i="1" s="1"/>
  <c r="Q64" i="1"/>
  <c r="S64" i="1" s="1"/>
  <c r="Q37" i="1"/>
  <c r="S37" i="1" s="1"/>
  <c r="Q231" i="1"/>
  <c r="S231" i="1" s="1"/>
  <c r="Q99" i="1"/>
  <c r="S99" i="1" s="1"/>
  <c r="Q270" i="1"/>
  <c r="S270" i="1" s="1"/>
  <c r="Q173" i="1"/>
  <c r="S173" i="1" s="1"/>
  <c r="Q178" i="1"/>
  <c r="S178" i="1" s="1"/>
  <c r="Q17" i="1"/>
  <c r="S17" i="1" s="1"/>
  <c r="Q161" i="1"/>
  <c r="S161" i="1" s="1"/>
  <c r="Q124" i="1"/>
  <c r="S124" i="1" s="1"/>
  <c r="Q357" i="1"/>
  <c r="S357" i="1" s="1"/>
  <c r="Q318" i="1"/>
  <c r="S318" i="1" s="1"/>
  <c r="Q74" i="1"/>
  <c r="S74" i="1" s="1"/>
  <c r="R190" i="1"/>
  <c r="Q322" i="1"/>
  <c r="S322" i="1" s="1"/>
  <c r="Q351" i="1"/>
  <c r="S351" i="1" s="1"/>
  <c r="Q46" i="1"/>
  <c r="S46" i="1" s="1"/>
  <c r="P127" i="1"/>
  <c r="Q251" i="1"/>
  <c r="S251" i="1" s="1"/>
  <c r="P49" i="1"/>
  <c r="Q22" i="1"/>
  <c r="S22" i="1" s="1"/>
  <c r="Q65" i="1"/>
  <c r="S65" i="1" s="1"/>
  <c r="Q294" i="1"/>
  <c r="S294" i="1" s="1"/>
  <c r="P232" i="1"/>
  <c r="R52" i="1"/>
  <c r="R327" i="1"/>
  <c r="R332" i="1"/>
  <c r="R193" i="1"/>
  <c r="R94" i="1"/>
  <c r="R75" i="1"/>
  <c r="R215" i="1"/>
  <c r="R242" i="1"/>
  <c r="R28" i="1"/>
  <c r="P205" i="1"/>
  <c r="R234" i="1"/>
  <c r="R180" i="1"/>
  <c r="R145" i="1"/>
  <c r="R68" i="1"/>
  <c r="R114" i="1"/>
  <c r="Q48" i="1"/>
  <c r="S48" i="1" s="1"/>
  <c r="Q376" i="1"/>
  <c r="S376" i="1" s="1"/>
  <c r="R32" i="1"/>
  <c r="R217" i="1"/>
  <c r="R316" i="1"/>
  <c r="R105" i="1"/>
  <c r="R352" i="1"/>
  <c r="R330" i="1"/>
  <c r="R236" i="1"/>
  <c r="R257" i="1"/>
  <c r="R222" i="1"/>
  <c r="Q172" i="1"/>
  <c r="S172" i="1" s="1"/>
  <c r="Q207" i="1"/>
  <c r="S207" i="1" s="1"/>
  <c r="Q109" i="1"/>
  <c r="S109" i="1" s="1"/>
  <c r="Q42" i="1"/>
  <c r="S42" i="1" s="1"/>
  <c r="R55" i="1"/>
  <c r="R113" i="1"/>
  <c r="R220" i="1"/>
  <c r="R140" i="1"/>
  <c r="R322" i="1"/>
  <c r="R135" i="1"/>
  <c r="R76" i="1"/>
  <c r="R306" i="1"/>
  <c r="R266" i="1"/>
  <c r="R351" i="1"/>
  <c r="R288" i="1"/>
  <c r="R46" i="1"/>
  <c r="R206" i="1"/>
  <c r="R127" i="1"/>
  <c r="R188" i="1"/>
  <c r="R203" i="1"/>
  <c r="R187" i="1"/>
  <c r="R65" i="1"/>
  <c r="Q86" i="1"/>
  <c r="S86" i="1" s="1"/>
  <c r="Q337" i="1"/>
  <c r="S337" i="1" s="1"/>
  <c r="R238" i="1"/>
  <c r="R228" i="1"/>
  <c r="R243" i="1"/>
  <c r="R227" i="1"/>
  <c r="Q129" i="1"/>
  <c r="S129" i="1" s="1"/>
  <c r="Q312" i="1"/>
  <c r="S312" i="1" s="1"/>
  <c r="Q87" i="1"/>
  <c r="S87" i="1" s="1"/>
  <c r="Q47" i="1"/>
  <c r="S47" i="1" s="1"/>
  <c r="Q51" i="1"/>
  <c r="S51" i="1" s="1"/>
  <c r="Q196" i="1"/>
  <c r="S196" i="1" s="1"/>
  <c r="Q277" i="1"/>
  <c r="S277" i="1" s="1"/>
  <c r="Q81" i="1"/>
  <c r="S81" i="1" s="1"/>
  <c r="Q374" i="1"/>
  <c r="S374" i="1" s="1"/>
  <c r="Q72" i="1"/>
  <c r="S72" i="1" s="1"/>
  <c r="Q280" i="1"/>
  <c r="S280" i="1" s="1"/>
  <c r="Q71" i="1"/>
  <c r="S71" i="1" s="1"/>
  <c r="Q218" i="1"/>
  <c r="S218" i="1" s="1"/>
  <c r="Q271" i="1"/>
  <c r="S271" i="1" s="1"/>
  <c r="Q255" i="1"/>
  <c r="S255" i="1" s="1"/>
  <c r="Q234" i="1"/>
  <c r="S234" i="1" s="1"/>
  <c r="Q180" i="1"/>
  <c r="S180" i="1" s="1"/>
  <c r="P89" i="1"/>
  <c r="R269" i="1"/>
  <c r="R278" i="1"/>
  <c r="R245" i="1"/>
  <c r="R274" i="1"/>
  <c r="R211" i="1"/>
  <c r="R343" i="1"/>
  <c r="R134" i="1"/>
  <c r="R174" i="1"/>
  <c r="R324" i="1"/>
  <c r="R138" i="1"/>
  <c r="R184" i="1"/>
  <c r="R132" i="1"/>
  <c r="R267" i="1"/>
  <c r="Q313" i="1"/>
  <c r="S313" i="1" s="1"/>
  <c r="R362" i="1"/>
  <c r="Q244" i="1"/>
  <c r="S244" i="1" s="1"/>
  <c r="R142" i="1"/>
  <c r="Q25" i="1"/>
  <c r="S25" i="1" s="1"/>
  <c r="R355" i="1"/>
  <c r="Q222" i="1"/>
  <c r="S222" i="1" s="1"/>
  <c r="R41" i="1"/>
  <c r="R207" i="1"/>
  <c r="R90" i="1"/>
  <c r="R354" i="1"/>
  <c r="R210" i="1"/>
  <c r="Q282" i="1"/>
  <c r="S282" i="1" s="1"/>
  <c r="Q158" i="1"/>
  <c r="S158" i="1" s="1"/>
  <c r="Q92" i="1"/>
  <c r="S92" i="1" s="1"/>
  <c r="P323" i="1"/>
  <c r="P115" i="1"/>
  <c r="R221" i="1"/>
  <c r="R359" i="1"/>
  <c r="R273" i="1"/>
  <c r="R349" i="1"/>
  <c r="R26" i="1"/>
  <c r="R125" i="1"/>
  <c r="R186" i="1"/>
  <c r="R124" i="1"/>
  <c r="R357" i="1"/>
  <c r="R287" i="1"/>
  <c r="Q286" i="1"/>
  <c r="S286" i="1" s="1"/>
  <c r="Q21" i="1"/>
  <c r="S21" i="1" s="1"/>
  <c r="P19" i="1"/>
  <c r="Q160" i="1"/>
  <c r="S160" i="1" s="1"/>
  <c r="Q230" i="1"/>
  <c r="S230" i="1" s="1"/>
  <c r="Q113" i="1"/>
  <c r="S113" i="1" s="1"/>
  <c r="Q272" i="1"/>
  <c r="S272" i="1" s="1"/>
  <c r="Q76" i="1"/>
  <c r="S76" i="1" s="1"/>
  <c r="Q143" i="1"/>
  <c r="S143" i="1" s="1"/>
  <c r="Q288" i="1"/>
  <c r="S288" i="1" s="1"/>
  <c r="Q375" i="1"/>
  <c r="S375" i="1" s="1"/>
  <c r="Q188" i="1"/>
  <c r="S188" i="1" s="1"/>
  <c r="Q133" i="1"/>
  <c r="S133" i="1" s="1"/>
  <c r="Q233" i="1"/>
  <c r="S233" i="1" s="1"/>
  <c r="Q104" i="1"/>
  <c r="S104" i="1" s="1"/>
  <c r="Q333" i="1"/>
  <c r="S333" i="1" s="1"/>
  <c r="Q208" i="1"/>
  <c r="S208" i="1" s="1"/>
  <c r="Q202" i="1"/>
  <c r="S202" i="1" s="1"/>
  <c r="Q31" i="1"/>
  <c r="S31" i="1" s="1"/>
  <c r="Q73" i="1"/>
  <c r="S73" i="1" s="1"/>
  <c r="Q368" i="1"/>
  <c r="S368" i="1" s="1"/>
  <c r="Q263" i="1"/>
  <c r="S263" i="1" s="1"/>
  <c r="Q369" i="1"/>
  <c r="S369" i="1" s="1"/>
  <c r="Q106" i="1"/>
  <c r="S106" i="1" s="1"/>
  <c r="Q157" i="1"/>
  <c r="S157" i="1" s="1"/>
  <c r="P253" i="1"/>
  <c r="Q296" i="1"/>
  <c r="S296" i="1" s="1"/>
  <c r="Q289" i="1"/>
  <c r="S289" i="1" s="1"/>
  <c r="R88" i="1"/>
  <c r="R291" i="1"/>
  <c r="R328" i="1"/>
  <c r="R329" i="1"/>
  <c r="Q246" i="1"/>
  <c r="S246" i="1" s="1"/>
  <c r="Q197" i="1"/>
  <c r="S197" i="1" s="1"/>
  <c r="Q372" i="1"/>
  <c r="S372" i="1" s="1"/>
  <c r="P23" i="1"/>
  <c r="Q126" i="1"/>
  <c r="S126" i="1" s="1"/>
  <c r="P111" i="1"/>
  <c r="P204" i="1"/>
  <c r="R151" i="1"/>
  <c r="Q269" i="1"/>
  <c r="S269" i="1" s="1"/>
  <c r="Q181" i="1"/>
  <c r="S181" i="1" s="1"/>
  <c r="P38" i="1"/>
  <c r="Q362" i="1"/>
  <c r="S362" i="1" s="1"/>
  <c r="R119" i="1"/>
  <c r="P120" i="1"/>
  <c r="Q142" i="1"/>
  <c r="S142" i="1" s="1"/>
  <c r="R358" i="1"/>
  <c r="P60" i="1"/>
  <c r="Q355" i="1"/>
  <c r="S355" i="1" s="1"/>
  <c r="R117" i="1"/>
  <c r="Q217" i="1"/>
  <c r="S217" i="1" s="1"/>
  <c r="P316" i="1"/>
  <c r="P105" i="1"/>
  <c r="Q41" i="1"/>
  <c r="S41" i="1" s="1"/>
  <c r="Q148" i="1"/>
  <c r="S148" i="1" s="1"/>
  <c r="R154" i="1"/>
  <c r="R247" i="1"/>
  <c r="R170" i="1"/>
  <c r="R84" i="1"/>
  <c r="R356" i="1"/>
  <c r="R182" i="1"/>
  <c r="R158" i="1"/>
  <c r="R163" i="1"/>
  <c r="R98" i="1"/>
  <c r="R326" i="1"/>
  <c r="R323" i="1"/>
  <c r="R67" i="1"/>
  <c r="R283" i="1"/>
  <c r="R103" i="1"/>
  <c r="R115" i="1"/>
  <c r="P136" i="1"/>
  <c r="R286" i="1"/>
  <c r="R21" i="1"/>
  <c r="Q229" i="1"/>
  <c r="S229" i="1" s="1"/>
  <c r="Q260" i="1"/>
  <c r="S260" i="1" s="1"/>
  <c r="P55" i="1"/>
  <c r="R160" i="1"/>
  <c r="R230" i="1"/>
  <c r="R110" i="1"/>
  <c r="R263" i="1"/>
  <c r="R369" i="1"/>
  <c r="R56" i="1"/>
  <c r="R253" i="1"/>
  <c r="R289" i="1"/>
  <c r="R165" i="1"/>
  <c r="R199" i="1"/>
  <c r="R150" i="1"/>
  <c r="J57" i="1"/>
  <c r="R197" i="1"/>
  <c r="R265" i="1"/>
  <c r="R372" i="1"/>
  <c r="R337" i="1"/>
  <c r="P68" i="1"/>
  <c r="P350" i="1"/>
  <c r="P59" i="1"/>
  <c r="P224" i="1"/>
  <c r="P50" i="1"/>
  <c r="P26" i="1"/>
  <c r="P125" i="1"/>
  <c r="P186" i="1"/>
  <c r="P287" i="1"/>
  <c r="P190" i="1"/>
  <c r="R233" i="1"/>
  <c r="R294" i="1"/>
  <c r="R275" i="1"/>
  <c r="R232" i="1"/>
  <c r="J155" i="1"/>
  <c r="R339" i="1"/>
  <c r="R256" i="1"/>
  <c r="R299" i="1"/>
  <c r="R51" i="1"/>
  <c r="R196" i="1"/>
  <c r="R276" i="1"/>
  <c r="R239" i="1"/>
  <c r="R72" i="1"/>
  <c r="R280" i="1"/>
  <c r="R77" i="1"/>
  <c r="R218" i="1"/>
  <c r="P234" i="1"/>
  <c r="Q145" i="1"/>
  <c r="S145" i="1" s="1"/>
  <c r="P269" i="1"/>
  <c r="P279" i="1"/>
  <c r="P119" i="1"/>
  <c r="P29" i="1"/>
  <c r="P358" i="1"/>
  <c r="P130" i="1"/>
  <c r="P117" i="1"/>
  <c r="P352" i="1"/>
  <c r="P213" i="1"/>
  <c r="Q213" i="1"/>
  <c r="S213" i="1" s="1"/>
  <c r="P170" i="1"/>
  <c r="Q95" i="1"/>
  <c r="S95" i="1" s="1"/>
  <c r="Q105" i="1"/>
  <c r="S105" i="1" s="1"/>
  <c r="Q204" i="1"/>
  <c r="S204" i="1" s="1"/>
  <c r="P180" i="1"/>
  <c r="Q205" i="1"/>
  <c r="S205" i="1" s="1"/>
  <c r="P181" i="1"/>
  <c r="Q141" i="1"/>
  <c r="S141" i="1" s="1"/>
  <c r="Q334" i="1"/>
  <c r="S334" i="1" s="1"/>
  <c r="P112" i="1"/>
  <c r="P137" i="1"/>
  <c r="P149" i="1"/>
  <c r="P346" i="1"/>
  <c r="Q177" i="1"/>
  <c r="S177" i="1" s="1"/>
  <c r="P177" i="1"/>
  <c r="P321" i="1"/>
  <c r="Q38" i="1"/>
  <c r="S38" i="1" s="1"/>
  <c r="P313" i="1"/>
  <c r="Q68" i="1"/>
  <c r="S68" i="1" s="1"/>
  <c r="P114" i="1"/>
  <c r="Q120" i="1"/>
  <c r="S120" i="1" s="1"/>
  <c r="P244" i="1"/>
  <c r="Q350" i="1"/>
  <c r="S350" i="1" s="1"/>
  <c r="P48" i="1"/>
  <c r="Q60" i="1"/>
  <c r="S60" i="1" s="1"/>
  <c r="P25" i="1"/>
  <c r="Q59" i="1"/>
  <c r="S59" i="1" s="1"/>
  <c r="P123" i="1"/>
  <c r="Q330" i="1"/>
  <c r="S330" i="1" s="1"/>
  <c r="Q224" i="1"/>
  <c r="S224" i="1" s="1"/>
  <c r="P145" i="1"/>
  <c r="P274" i="1"/>
  <c r="P134" i="1"/>
  <c r="P174" i="1"/>
  <c r="P138" i="1"/>
  <c r="P184" i="1"/>
  <c r="P132" i="1"/>
  <c r="P267" i="1"/>
  <c r="P342" i="1"/>
  <c r="P185" i="1"/>
  <c r="P254" i="1"/>
  <c r="Q194" i="1"/>
  <c r="S194" i="1" s="1"/>
  <c r="P176" i="1"/>
  <c r="Q279" i="1"/>
  <c r="S279" i="1" s="1"/>
  <c r="P362" i="1"/>
  <c r="Q119" i="1"/>
  <c r="S119" i="1" s="1"/>
  <c r="P315" i="1"/>
  <c r="Q29" i="1"/>
  <c r="S29" i="1" s="1"/>
  <c r="P142" i="1"/>
  <c r="Q358" i="1"/>
  <c r="S358" i="1" s="1"/>
  <c r="P376" i="1"/>
  <c r="Q130" i="1"/>
  <c r="S130" i="1" s="1"/>
  <c r="P355" i="1"/>
  <c r="Q117" i="1"/>
  <c r="S117" i="1" s="1"/>
  <c r="P32" i="1"/>
  <c r="P222" i="1"/>
  <c r="P354" i="1"/>
  <c r="P210" i="1"/>
  <c r="Q210" i="1"/>
  <c r="S210" i="1" s="1"/>
  <c r="Q352" i="1"/>
  <c r="S352" i="1" s="1"/>
  <c r="P236" i="1"/>
  <c r="P257" i="1"/>
  <c r="Q257" i="1"/>
  <c r="S257" i="1" s="1"/>
  <c r="R172" i="1"/>
  <c r="R213" i="1"/>
  <c r="P41" i="1"/>
  <c r="Q90" i="1"/>
  <c r="S90" i="1" s="1"/>
  <c r="Q50" i="1"/>
  <c r="S50" i="1" s="1"/>
  <c r="Q154" i="1"/>
  <c r="S154" i="1" s="1"/>
  <c r="P247" i="1"/>
  <c r="Q247" i="1"/>
  <c r="S247" i="1" s="1"/>
  <c r="P39" i="1"/>
  <c r="Q39" i="1"/>
  <c r="S39" i="1" s="1"/>
  <c r="P308" i="1"/>
  <c r="R200" i="1"/>
  <c r="R282" i="1"/>
  <c r="P84" i="1"/>
  <c r="Q84" i="1"/>
  <c r="S84" i="1" s="1"/>
  <c r="R292" i="1"/>
  <c r="R107" i="1"/>
  <c r="R92" i="1"/>
  <c r="P98" i="1"/>
  <c r="Q98" i="1"/>
  <c r="S98" i="1" s="1"/>
  <c r="Q366" i="1"/>
  <c r="S366" i="1" s="1"/>
  <c r="R258" i="1"/>
  <c r="R101" i="1"/>
  <c r="P283" i="1"/>
  <c r="Q283" i="1"/>
  <c r="S283" i="1" s="1"/>
  <c r="Q240" i="1"/>
  <c r="S240" i="1" s="1"/>
  <c r="R325" i="1"/>
  <c r="R15" i="1"/>
  <c r="Q221" i="1"/>
  <c r="S221" i="1" s="1"/>
  <c r="Q70" i="1"/>
  <c r="S70" i="1" s="1"/>
  <c r="R235" i="1"/>
  <c r="Q273" i="1"/>
  <c r="S273" i="1" s="1"/>
  <c r="Q34" i="1"/>
  <c r="S34" i="1" s="1"/>
  <c r="R168" i="1"/>
  <c r="R153" i="1"/>
  <c r="R309" i="1"/>
  <c r="R37" i="1"/>
  <c r="R93" i="1"/>
  <c r="R270" i="1"/>
  <c r="R261" i="1"/>
  <c r="R17" i="1"/>
  <c r="R268" i="1"/>
  <c r="R169" i="1"/>
  <c r="R317" i="1"/>
  <c r="R300" i="1"/>
  <c r="Q156" i="1"/>
  <c r="S156" i="1" s="1"/>
  <c r="Q55" i="1"/>
  <c r="S55" i="1" s="1"/>
  <c r="P230" i="1"/>
  <c r="Q135" i="1"/>
  <c r="S135" i="1" s="1"/>
  <c r="P306" i="1"/>
  <c r="Q306" i="1"/>
  <c r="S306" i="1" s="1"/>
  <c r="Q206" i="1"/>
  <c r="S206" i="1" s="1"/>
  <c r="R311" i="1"/>
  <c r="R251" i="1"/>
  <c r="P203" i="1"/>
  <c r="Q203" i="1"/>
  <c r="S203" i="1" s="1"/>
  <c r="Q275" i="1"/>
  <c r="S275" i="1" s="1"/>
  <c r="R216" i="1"/>
  <c r="R335" i="1"/>
  <c r="Q118" i="1"/>
  <c r="S118" i="1" s="1"/>
  <c r="R364" i="1"/>
  <c r="R18" i="1"/>
  <c r="P18" i="1"/>
  <c r="Q323" i="1"/>
  <c r="S323" i="1" s="1"/>
  <c r="Q115" i="1"/>
  <c r="S115" i="1" s="1"/>
  <c r="Q26" i="1"/>
  <c r="S26" i="1" s="1"/>
  <c r="Q125" i="1"/>
  <c r="S125" i="1" s="1"/>
  <c r="Q186" i="1"/>
  <c r="S186" i="1" s="1"/>
  <c r="Q287" i="1"/>
  <c r="S287" i="1" s="1"/>
  <c r="P220" i="1"/>
  <c r="Q220" i="1"/>
  <c r="S220" i="1" s="1"/>
  <c r="Q69" i="1"/>
  <c r="S69" i="1" s="1"/>
  <c r="P219" i="1"/>
  <c r="Q219" i="1"/>
  <c r="S219" i="1" s="1"/>
  <c r="Q367" i="1"/>
  <c r="S367" i="1" s="1"/>
  <c r="R375" i="1"/>
  <c r="R22" i="1"/>
  <c r="P128" i="1"/>
  <c r="Q128" i="1"/>
  <c r="S128" i="1" s="1"/>
  <c r="R368" i="1"/>
  <c r="Q281" i="1"/>
  <c r="S281" i="1" s="1"/>
  <c r="Q293" i="1"/>
  <c r="S293" i="1" s="1"/>
  <c r="Q80" i="1"/>
  <c r="S80" i="1" s="1"/>
  <c r="Q97" i="1"/>
  <c r="S97" i="1" s="1"/>
  <c r="P223" i="1"/>
  <c r="Q223" i="1"/>
  <c r="S223" i="1" s="1"/>
  <c r="P249" i="1"/>
  <c r="Q249" i="1"/>
  <c r="S249" i="1" s="1"/>
  <c r="P116" i="1"/>
  <c r="Q116" i="1"/>
  <c r="S116" i="1" s="1"/>
  <c r="P16" i="1"/>
  <c r="Q16" i="1"/>
  <c r="S16" i="1" s="1"/>
  <c r="P226" i="1"/>
  <c r="Q226" i="1"/>
  <c r="S226" i="1" s="1"/>
  <c r="P159" i="1"/>
  <c r="Q159" i="1"/>
  <c r="S159" i="1" s="1"/>
  <c r="P108" i="1"/>
  <c r="Q108" i="1"/>
  <c r="S108" i="1" s="1"/>
  <c r="P183" i="1"/>
  <c r="Q183" i="1"/>
  <c r="S183" i="1" s="1"/>
  <c r="Q127" i="1"/>
  <c r="S127" i="1" s="1"/>
  <c r="Q232" i="1"/>
  <c r="S232" i="1" s="1"/>
  <c r="Q193" i="1"/>
  <c r="S193" i="1" s="1"/>
  <c r="Q23" i="1"/>
  <c r="S23" i="1" s="1"/>
  <c r="R109" i="1"/>
  <c r="R224" i="1"/>
  <c r="P148" i="1"/>
  <c r="Q320" i="1"/>
  <c r="S320" i="1" s="1"/>
  <c r="Q170" i="1"/>
  <c r="S170" i="1" s="1"/>
  <c r="R298" i="1"/>
  <c r="R223" i="1"/>
  <c r="P44" i="1"/>
  <c r="Q44" i="1"/>
  <c r="S44" i="1" s="1"/>
  <c r="Q356" i="1"/>
  <c r="S356" i="1" s="1"/>
  <c r="Q182" i="1"/>
  <c r="S182" i="1" s="1"/>
  <c r="R116" i="1"/>
  <c r="Q326" i="1"/>
  <c r="S326" i="1" s="1"/>
  <c r="R366" i="1"/>
  <c r="R16" i="1"/>
  <c r="P101" i="1"/>
  <c r="Q101" i="1"/>
  <c r="S101" i="1" s="1"/>
  <c r="Q103" i="1"/>
  <c r="S103" i="1" s="1"/>
  <c r="R240" i="1"/>
  <c r="R226" i="1"/>
  <c r="P15" i="1"/>
  <c r="Q15" i="1"/>
  <c r="S15" i="1" s="1"/>
  <c r="R91" i="1"/>
  <c r="R24" i="1"/>
  <c r="Q235" i="1"/>
  <c r="S235" i="1" s="1"/>
  <c r="Q348" i="1"/>
  <c r="S348" i="1" s="1"/>
  <c r="R262" i="1"/>
  <c r="Q340" i="1"/>
  <c r="S340" i="1" s="1"/>
  <c r="Q168" i="1"/>
  <c r="S168" i="1" s="1"/>
  <c r="R159" i="1"/>
  <c r="Q214" i="1"/>
  <c r="S214" i="1" s="1"/>
  <c r="Q264" i="1"/>
  <c r="S264" i="1" s="1"/>
  <c r="Q309" i="1"/>
  <c r="S309" i="1" s="1"/>
  <c r="R108" i="1"/>
  <c r="Q139" i="1"/>
  <c r="S139" i="1" s="1"/>
  <c r="Q179" i="1"/>
  <c r="S179" i="1" s="1"/>
  <c r="Q93" i="1"/>
  <c r="S93" i="1" s="1"/>
  <c r="R183" i="1"/>
  <c r="Q36" i="1"/>
  <c r="S36" i="1" s="1"/>
  <c r="Q336" i="1"/>
  <c r="S336" i="1" s="1"/>
  <c r="Q261" i="1"/>
  <c r="S261" i="1" s="1"/>
  <c r="R318" i="1"/>
  <c r="R74" i="1"/>
  <c r="Q268" i="1"/>
  <c r="S268" i="1" s="1"/>
  <c r="Q136" i="1"/>
  <c r="S136" i="1" s="1"/>
  <c r="P21" i="1"/>
  <c r="Q169" i="1"/>
  <c r="S169" i="1" s="1"/>
  <c r="Q89" i="1"/>
  <c r="S89" i="1" s="1"/>
  <c r="P260" i="1"/>
  <c r="Q317" i="1"/>
  <c r="S317" i="1" s="1"/>
  <c r="Q190" i="1"/>
  <c r="S190" i="1" s="1"/>
  <c r="Q300" i="1"/>
  <c r="S300" i="1" s="1"/>
  <c r="Q19" i="1"/>
  <c r="S19" i="1" s="1"/>
  <c r="P152" i="1"/>
  <c r="Q152" i="1"/>
  <c r="S152" i="1" s="1"/>
  <c r="Q49" i="1"/>
  <c r="S49" i="1" s="1"/>
  <c r="Q75" i="1"/>
  <c r="S75" i="1" s="1"/>
  <c r="Q253" i="1"/>
  <c r="S253" i="1" s="1"/>
  <c r="Q111" i="1"/>
  <c r="S111" i="1" s="1"/>
  <c r="P341" i="1"/>
  <c r="Q341" i="1"/>
  <c r="S341" i="1" s="1"/>
  <c r="P373" i="1"/>
  <c r="Q373" i="1"/>
  <c r="S373" i="1" s="1"/>
  <c r="P195" i="1"/>
  <c r="Q195" i="1"/>
  <c r="S195" i="1" s="1"/>
  <c r="P364" i="1"/>
  <c r="P122" i="1"/>
  <c r="Q122" i="1"/>
  <c r="S122" i="1" s="1"/>
  <c r="P30" i="1"/>
  <c r="Q30" i="1"/>
  <c r="S30" i="1" s="1"/>
  <c r="P82" i="1"/>
  <c r="Q82" i="1"/>
  <c r="S82" i="1" s="1"/>
  <c r="P259" i="1"/>
  <c r="Q259" i="1"/>
  <c r="S259" i="1" s="1"/>
  <c r="P164" i="1"/>
  <c r="Q164" i="1"/>
  <c r="S164" i="1" s="1"/>
  <c r="R23" i="1"/>
  <c r="P191" i="1"/>
  <c r="Q191" i="1"/>
  <c r="S191" i="1" s="1"/>
  <c r="P237" i="1"/>
  <c r="Q237" i="1"/>
  <c r="S237" i="1" s="1"/>
  <c r="P345" i="1"/>
  <c r="Q345" i="1"/>
  <c r="S345" i="1" s="1"/>
  <c r="R373" i="1"/>
  <c r="Q175" i="1"/>
  <c r="S175" i="1" s="1"/>
  <c r="R106" i="1"/>
  <c r="R195" i="1"/>
  <c r="Q198" i="1"/>
  <c r="S198" i="1" s="1"/>
  <c r="R157" i="1"/>
  <c r="Q189" i="1"/>
  <c r="S189" i="1" s="1"/>
  <c r="R338" i="1"/>
  <c r="P166" i="1"/>
  <c r="Q166" i="1"/>
  <c r="S166" i="1" s="1"/>
  <c r="R43" i="1"/>
  <c r="R122" i="1"/>
  <c r="P248" i="1"/>
  <c r="Q248" i="1"/>
  <c r="S248" i="1" s="1"/>
  <c r="Q250" i="1"/>
  <c r="S250" i="1" s="1"/>
  <c r="Q252" i="1"/>
  <c r="S252" i="1" s="1"/>
  <c r="R82" i="1"/>
  <c r="R35" i="1"/>
  <c r="P284" i="1"/>
  <c r="Q284" i="1"/>
  <c r="S284" i="1" s="1"/>
  <c r="Q199" i="1"/>
  <c r="S199" i="1" s="1"/>
  <c r="Q150" i="1"/>
  <c r="S150" i="1" s="1"/>
  <c r="R259" i="1"/>
  <c r="Q329" i="1"/>
  <c r="S329" i="1" s="1"/>
  <c r="R246" i="1"/>
  <c r="R164" i="1"/>
  <c r="R86" i="1"/>
  <c r="R126" i="1"/>
  <c r="P121" i="1"/>
  <c r="Q121" i="1"/>
  <c r="S121" i="1" s="1"/>
  <c r="R83" i="1"/>
  <c r="R85" i="1"/>
  <c r="Q243" i="1"/>
  <c r="S243" i="1" s="1"/>
  <c r="Q227" i="1"/>
  <c r="S227" i="1" s="1"/>
  <c r="R87" i="1"/>
  <c r="R191" i="1"/>
  <c r="Q339" i="1"/>
  <c r="S339" i="1" s="1"/>
  <c r="R277" i="1"/>
  <c r="R81" i="1"/>
  <c r="Q147" i="1"/>
  <c r="S147" i="1" s="1"/>
  <c r="R71" i="1"/>
  <c r="R237" i="1"/>
  <c r="Q331" i="1"/>
  <c r="S331" i="1" s="1"/>
  <c r="Q361" i="1"/>
  <c r="S361" i="1" s="1"/>
  <c r="R344" i="1"/>
  <c r="R345" i="1"/>
  <c r="P297" i="1"/>
  <c r="Q297" i="1"/>
  <c r="S297" i="1" s="1"/>
  <c r="Q20" i="1"/>
  <c r="S20" i="1" s="1"/>
  <c r="R156" i="1"/>
  <c r="Q140" i="1"/>
  <c r="S140" i="1" s="1"/>
  <c r="R69" i="1"/>
  <c r="R272" i="1"/>
  <c r="Q266" i="1"/>
  <c r="S266" i="1" s="1"/>
  <c r="R143" i="1"/>
  <c r="R219" i="1"/>
  <c r="Q311" i="1"/>
  <c r="S311" i="1" s="1"/>
  <c r="R367" i="1"/>
  <c r="R49" i="1"/>
  <c r="Q187" i="1"/>
  <c r="S187" i="1" s="1"/>
  <c r="R133" i="1"/>
  <c r="R128" i="1"/>
  <c r="R208" i="1"/>
  <c r="R202" i="1"/>
  <c r="Q216" i="1"/>
  <c r="S216" i="1" s="1"/>
  <c r="P335" i="1"/>
  <c r="Q335" i="1"/>
  <c r="S335" i="1" s="1"/>
  <c r="R175" i="1"/>
  <c r="R118" i="1"/>
  <c r="Q146" i="1"/>
  <c r="S146" i="1" s="1"/>
  <c r="P110" i="1"/>
  <c r="Q110" i="1"/>
  <c r="S110" i="1" s="1"/>
  <c r="R198" i="1"/>
  <c r="R281" i="1"/>
  <c r="Q364" i="1"/>
  <c r="S364" i="1" s="1"/>
  <c r="R166" i="1"/>
  <c r="Q371" i="1"/>
  <c r="S371" i="1" s="1"/>
  <c r="Q61" i="1"/>
  <c r="S61" i="1" s="1"/>
  <c r="Q215" i="1"/>
  <c r="S215" i="1" s="1"/>
  <c r="P242" i="1"/>
  <c r="Q242" i="1"/>
  <c r="S242" i="1" s="1"/>
  <c r="R102" i="1"/>
  <c r="R53" i="1"/>
  <c r="Q35" i="1"/>
  <c r="S35" i="1" s="1"/>
  <c r="R284" i="1"/>
  <c r="P165" i="1"/>
  <c r="Q165" i="1"/>
  <c r="S165" i="1" s="1"/>
  <c r="R80" i="1"/>
  <c r="R121" i="1"/>
  <c r="Q83" i="1"/>
  <c r="S83" i="1" s="1"/>
  <c r="Q85" i="1"/>
  <c r="S85" i="1" s="1"/>
  <c r="R66" i="1"/>
  <c r="R62" i="1"/>
  <c r="R303" i="1"/>
  <c r="R201" i="1"/>
  <c r="Q63" i="1"/>
  <c r="S63" i="1" s="1"/>
  <c r="P285" i="1"/>
  <c r="Q285" i="1"/>
  <c r="S285" i="1" s="1"/>
  <c r="R47" i="1"/>
  <c r="Q256" i="1"/>
  <c r="S256" i="1" s="1"/>
  <c r="P299" i="1"/>
  <c r="Q299" i="1"/>
  <c r="S299" i="1" s="1"/>
  <c r="R147" i="1"/>
  <c r="R374" i="1"/>
  <c r="Q276" i="1"/>
  <c r="S276" i="1" s="1"/>
  <c r="P239" i="1"/>
  <c r="Q239" i="1"/>
  <c r="S239" i="1" s="1"/>
  <c r="R331" i="1"/>
  <c r="R97" i="1"/>
  <c r="Q77" i="1"/>
  <c r="S77" i="1" s="1"/>
  <c r="P58" i="1"/>
  <c r="Q58" i="1"/>
  <c r="S58" i="1" s="1"/>
  <c r="Q344" i="1"/>
  <c r="S344" i="1" s="1"/>
  <c r="R271" i="1"/>
  <c r="R297" i="1"/>
  <c r="P54" i="1"/>
  <c r="Q54" i="1"/>
  <c r="S54" i="1" s="1"/>
  <c r="P278" i="1"/>
  <c r="P245" i="1"/>
  <c r="P211" i="1"/>
  <c r="P343" i="1"/>
  <c r="P141" i="1"/>
  <c r="P334" i="1"/>
  <c r="P212" i="1"/>
  <c r="P33" i="1"/>
  <c r="P363" i="1"/>
  <c r="P167" i="1"/>
  <c r="P171" i="1"/>
  <c r="P192" i="1"/>
  <c r="P194" i="1"/>
  <c r="P172" i="1"/>
  <c r="P109" i="1"/>
  <c r="P154" i="1"/>
  <c r="P298" i="1"/>
  <c r="P221" i="1"/>
  <c r="P91" i="1"/>
  <c r="P235" i="1"/>
  <c r="P262" i="1"/>
  <c r="P179" i="1"/>
  <c r="P336" i="1"/>
  <c r="P106" i="1"/>
  <c r="Q302" i="1"/>
  <c r="S302" i="1" s="1"/>
  <c r="P302" i="1"/>
  <c r="P27" i="1"/>
  <c r="P62" i="1"/>
  <c r="Q274" i="1"/>
  <c r="S274" i="1" s="1"/>
  <c r="Q134" i="1"/>
  <c r="S134" i="1" s="1"/>
  <c r="Q174" i="1"/>
  <c r="S174" i="1" s="1"/>
  <c r="Q138" i="1"/>
  <c r="S138" i="1" s="1"/>
  <c r="Q184" i="1"/>
  <c r="S184" i="1" s="1"/>
  <c r="Q132" i="1"/>
  <c r="S132" i="1" s="1"/>
  <c r="Q267" i="1"/>
  <c r="S267" i="1" s="1"/>
  <c r="Q112" i="1"/>
  <c r="S112" i="1" s="1"/>
  <c r="Q137" i="1"/>
  <c r="S137" i="1" s="1"/>
  <c r="Q149" i="1"/>
  <c r="S149" i="1" s="1"/>
  <c r="Q346" i="1"/>
  <c r="S346" i="1" s="1"/>
  <c r="Q342" i="1"/>
  <c r="S342" i="1" s="1"/>
  <c r="Q185" i="1"/>
  <c r="S185" i="1" s="1"/>
  <c r="Q254" i="1"/>
  <c r="S254" i="1" s="1"/>
  <c r="P217" i="1"/>
  <c r="Q316" i="1"/>
  <c r="S316" i="1" s="1"/>
  <c r="P330" i="1"/>
  <c r="Q236" i="1"/>
  <c r="S236" i="1" s="1"/>
  <c r="P241" i="1"/>
  <c r="P207" i="1"/>
  <c r="P90" i="1"/>
  <c r="Q354" i="1"/>
  <c r="S354" i="1" s="1"/>
  <c r="P320" i="1"/>
  <c r="P365" i="1"/>
  <c r="P295" i="1"/>
  <c r="Q100" i="1"/>
  <c r="S100" i="1" s="1"/>
  <c r="P282" i="1"/>
  <c r="P158" i="1"/>
  <c r="P92" i="1"/>
  <c r="P310" i="1"/>
  <c r="P168" i="1"/>
  <c r="P309" i="1"/>
  <c r="P93" i="1"/>
  <c r="P261" i="1"/>
  <c r="P124" i="1"/>
  <c r="P74" i="1"/>
  <c r="P52" i="1"/>
  <c r="P301" i="1"/>
  <c r="Q301" i="1"/>
  <c r="S301" i="1" s="1"/>
  <c r="P147" i="1"/>
  <c r="P151" i="1"/>
  <c r="P305" i="1"/>
  <c r="P307" i="1"/>
  <c r="R365" i="1"/>
  <c r="R295" i="1"/>
  <c r="P200" i="1"/>
  <c r="P182" i="1"/>
  <c r="P107" i="1"/>
  <c r="P70" i="1"/>
  <c r="P162" i="1"/>
  <c r="P319" i="1"/>
  <c r="P348" i="1"/>
  <c r="P34" i="1"/>
  <c r="P353" i="1"/>
  <c r="P40" i="1"/>
  <c r="P64" i="1"/>
  <c r="P99" i="1"/>
  <c r="P178" i="1"/>
  <c r="R152" i="1"/>
  <c r="P208" i="1"/>
  <c r="P31" i="1"/>
  <c r="P175" i="1"/>
  <c r="P263" i="1"/>
  <c r="P198" i="1"/>
  <c r="P189" i="1"/>
  <c r="P332" i="1"/>
  <c r="P51" i="1"/>
  <c r="P324" i="1"/>
  <c r="P359" i="1"/>
  <c r="P24" i="1"/>
  <c r="P273" i="1"/>
  <c r="P349" i="1"/>
  <c r="P340" i="1"/>
  <c r="P264" i="1"/>
  <c r="P333" i="1"/>
  <c r="P216" i="1"/>
  <c r="P368" i="1"/>
  <c r="P146" i="1"/>
  <c r="P250" i="1"/>
  <c r="Q151" i="1"/>
  <c r="R39" i="1"/>
  <c r="R44" i="1"/>
  <c r="R249" i="1"/>
  <c r="Q308" i="1"/>
  <c r="S308" i="1" s="1"/>
  <c r="P356" i="1"/>
  <c r="P292" i="1"/>
  <c r="P163" i="1"/>
  <c r="P326" i="1"/>
  <c r="P366" i="1"/>
  <c r="P258" i="1"/>
  <c r="P67" i="1"/>
  <c r="P103" i="1"/>
  <c r="P240" i="1"/>
  <c r="P325" i="1"/>
  <c r="R70" i="1"/>
  <c r="R162" i="1"/>
  <c r="R319" i="1"/>
  <c r="R348" i="1"/>
  <c r="R34" i="1"/>
  <c r="R353" i="1"/>
  <c r="R40" i="1"/>
  <c r="P153" i="1"/>
  <c r="P37" i="1"/>
  <c r="P270" i="1"/>
  <c r="P17" i="1"/>
  <c r="P322" i="1"/>
  <c r="P135" i="1"/>
  <c r="P351" i="1"/>
  <c r="P46" i="1"/>
  <c r="P251" i="1"/>
  <c r="P22" i="1"/>
  <c r="P65" i="1"/>
  <c r="P294" i="1"/>
  <c r="P104" i="1"/>
  <c r="P202" i="1"/>
  <c r="P73" i="1"/>
  <c r="P118" i="1"/>
  <c r="P369" i="1"/>
  <c r="P281" i="1"/>
  <c r="P338" i="1"/>
  <c r="P45" i="1"/>
  <c r="P94" i="1"/>
  <c r="P61" i="1"/>
  <c r="P296" i="1"/>
  <c r="P246" i="1"/>
  <c r="R340" i="1"/>
  <c r="P96" i="1"/>
  <c r="R64" i="1"/>
  <c r="P214" i="1"/>
  <c r="R264" i="1"/>
  <c r="P231" i="1"/>
  <c r="R99" i="1"/>
  <c r="P139" i="1"/>
  <c r="R179" i="1"/>
  <c r="P173" i="1"/>
  <c r="R178" i="1"/>
  <c r="P36" i="1"/>
  <c r="R336" i="1"/>
  <c r="P161" i="1"/>
  <c r="P357" i="1"/>
  <c r="P318" i="1"/>
  <c r="Q131" i="1"/>
  <c r="S131" i="1" s="1"/>
  <c r="P131" i="1"/>
  <c r="P268" i="1"/>
  <c r="P286" i="1"/>
  <c r="P169" i="1"/>
  <c r="P229" i="1"/>
  <c r="P317" i="1"/>
  <c r="P42" i="1"/>
  <c r="P300" i="1"/>
  <c r="P156" i="1"/>
  <c r="P160" i="1"/>
  <c r="P113" i="1"/>
  <c r="P140" i="1"/>
  <c r="P69" i="1"/>
  <c r="P272" i="1"/>
  <c r="P76" i="1"/>
  <c r="P266" i="1"/>
  <c r="P143" i="1"/>
  <c r="P288" i="1"/>
  <c r="P206" i="1"/>
  <c r="P311" i="1"/>
  <c r="P367" i="1"/>
  <c r="P375" i="1"/>
  <c r="P188" i="1"/>
  <c r="P187" i="1"/>
  <c r="P133" i="1"/>
  <c r="P233" i="1"/>
  <c r="P275" i="1"/>
  <c r="P290" i="1"/>
  <c r="P43" i="1"/>
  <c r="P293" i="1"/>
  <c r="P371" i="1"/>
  <c r="P215" i="1"/>
  <c r="P209" i="1"/>
  <c r="P328" i="1"/>
  <c r="P339" i="1"/>
  <c r="P331" i="1"/>
  <c r="R96" i="1"/>
  <c r="R214" i="1"/>
  <c r="R231" i="1"/>
  <c r="R139" i="1"/>
  <c r="R173" i="1"/>
  <c r="R36" i="1"/>
  <c r="R161" i="1"/>
  <c r="P157" i="1"/>
  <c r="P225" i="1"/>
  <c r="P327" i="1"/>
  <c r="P78" i="1"/>
  <c r="P79" i="1"/>
  <c r="P80" i="1"/>
  <c r="P197" i="1"/>
  <c r="P228" i="1"/>
  <c r="P129" i="1"/>
  <c r="P81" i="1"/>
  <c r="P72" i="1"/>
  <c r="S360" i="1"/>
  <c r="M155" i="1"/>
  <c r="R290" i="1"/>
  <c r="R45" i="1"/>
  <c r="R27" i="1"/>
  <c r="R78" i="1"/>
  <c r="R371" i="1"/>
  <c r="R61" i="1"/>
  <c r="R250" i="1"/>
  <c r="R296" i="1"/>
  <c r="P289" i="1"/>
  <c r="Q57" i="1"/>
  <c r="S57" i="1" s="1"/>
  <c r="Q88" i="1"/>
  <c r="S88" i="1" s="1"/>
  <c r="P329" i="1"/>
  <c r="Q265" i="1"/>
  <c r="S265" i="1" s="1"/>
  <c r="P126" i="1"/>
  <c r="P85" i="1"/>
  <c r="P201" i="1"/>
  <c r="P227" i="1"/>
  <c r="P312" i="1"/>
  <c r="P47" i="1"/>
  <c r="P196" i="1"/>
  <c r="P374" i="1"/>
  <c r="P280" i="1"/>
  <c r="P97" i="1"/>
  <c r="P77" i="1"/>
  <c r="N155" i="1"/>
  <c r="R189" i="1"/>
  <c r="R225" i="1"/>
  <c r="R293" i="1"/>
  <c r="R248" i="1"/>
  <c r="R30" i="1"/>
  <c r="R79" i="1"/>
  <c r="R209" i="1"/>
  <c r="R252" i="1"/>
  <c r="R347" i="1"/>
  <c r="P291" i="1"/>
  <c r="P372" i="1"/>
  <c r="P87" i="1"/>
  <c r="P256" i="1"/>
  <c r="P277" i="1"/>
  <c r="P276" i="1"/>
  <c r="P71" i="1"/>
  <c r="Q304" i="1"/>
  <c r="S304" i="1" s="1"/>
  <c r="P304" i="1"/>
  <c r="P252" i="1"/>
  <c r="P53" i="1"/>
  <c r="P347" i="1"/>
  <c r="P150" i="1"/>
  <c r="P88" i="1"/>
  <c r="P28" i="1"/>
  <c r="P265" i="1"/>
  <c r="P86" i="1"/>
  <c r="P337" i="1"/>
  <c r="P83" i="1"/>
  <c r="P66" i="1"/>
  <c r="P303" i="1"/>
  <c r="P238" i="1"/>
  <c r="P243" i="1"/>
  <c r="R370" i="1"/>
  <c r="P56" i="1"/>
  <c r="Q56" i="1"/>
  <c r="S56" i="1" s="1"/>
  <c r="P102" i="1"/>
  <c r="P35" i="1"/>
  <c r="P199" i="1"/>
  <c r="P218" i="1"/>
  <c r="P361" i="1"/>
  <c r="P344" i="1"/>
  <c r="P271" i="1"/>
  <c r="P255" i="1"/>
  <c r="P20" i="1"/>
  <c r="N57" i="1"/>
  <c r="P57" i="1" s="1"/>
  <c r="Q155" i="1" l="1"/>
  <c r="S155" i="1" s="1"/>
  <c r="P155" i="1"/>
  <c r="R155" i="1"/>
  <c r="S151" i="1"/>
  <c r="R57" i="1"/>
</calcChain>
</file>

<file path=xl/sharedStrings.xml><?xml version="1.0" encoding="utf-8"?>
<sst xmlns="http://schemas.openxmlformats.org/spreadsheetml/2006/main" count="1837" uniqueCount="908">
  <si>
    <t>Oficina Nacional de la Propiedad Industrial</t>
  </si>
  <si>
    <t>“Año de la Superación del Analfabetismo”</t>
  </si>
  <si>
    <t>Nómina de Sueldos: Empleados Fijos</t>
  </si>
  <si>
    <t>Seguridad Social (LEY 87-01)</t>
  </si>
  <si>
    <t>Total Retenciones y Aportes</t>
  </si>
  <si>
    <t>Sueldo Neto (RD$)</t>
  </si>
  <si>
    <t>Sub-Cuenta No.</t>
  </si>
  <si>
    <t xml:space="preserve">Reg. No. </t>
  </si>
  <si>
    <t>Nombre</t>
  </si>
  <si>
    <t>Departamento</t>
  </si>
  <si>
    <t xml:space="preserve">Funcion </t>
  </si>
  <si>
    <t>Estatus</t>
  </si>
  <si>
    <t>Sueldo Bruto (RD$)</t>
  </si>
  <si>
    <t>IS/R              (Ley 11-92)     (1*)</t>
  </si>
  <si>
    <t>Seguro Sávica</t>
  </si>
  <si>
    <t>Seguro de Pensión (9.97%)</t>
  </si>
  <si>
    <t>Riesgos Laborales (1.3%) (2*)</t>
  </si>
  <si>
    <t>Seguro de Salud (10.53%)    (3*)</t>
  </si>
  <si>
    <t>Registro Dependientes Adicionales (4*)</t>
  </si>
  <si>
    <t>Subtotal TSS</t>
  </si>
  <si>
    <t>Deducción Empleado</t>
  </si>
  <si>
    <t>Aportes Patronal</t>
  </si>
  <si>
    <t>Empleado (2.87%)</t>
  </si>
  <si>
    <t>Patronal (7.10%)</t>
  </si>
  <si>
    <t>Empleado (3.04%)</t>
  </si>
  <si>
    <t>Aporte_Emple. ADOR_SFS</t>
  </si>
  <si>
    <t>ESPERANZA ADALI</t>
  </si>
  <si>
    <t xml:space="preserve">ABREU CAPELLAN       </t>
  </si>
  <si>
    <t>FINANCIERO (DIV.)</t>
  </si>
  <si>
    <t xml:space="preserve">Encargada  </t>
  </si>
  <si>
    <t>Designado</t>
  </si>
  <si>
    <t>IVETTI ROSANNA</t>
  </si>
  <si>
    <t>ABREU POUERIET</t>
  </si>
  <si>
    <t>SIGNOS DISTINTIVOS</t>
  </si>
  <si>
    <t>Abogado</t>
  </si>
  <si>
    <t>YENNY LOANMY</t>
  </si>
  <si>
    <t>ACOSTA HERNANDEZ</t>
  </si>
  <si>
    <t>CONTABILIDAD (DIV.)</t>
  </si>
  <si>
    <t>Encargado Div. Contabilidad</t>
  </si>
  <si>
    <t xml:space="preserve">ANA VERONICA   </t>
  </si>
  <si>
    <t xml:space="preserve">ADAMES               </t>
  </si>
  <si>
    <t>ADMINISTRATIVO Y FINANCIERO</t>
  </si>
  <si>
    <t>Analista Financiero</t>
  </si>
  <si>
    <t xml:space="preserve">MARIA ISABEL   </t>
  </si>
  <si>
    <t xml:space="preserve">ALBA TEJEDA          </t>
  </si>
  <si>
    <t>CONSULTORIA JURIDICA</t>
  </si>
  <si>
    <t>REINA</t>
  </si>
  <si>
    <t>ALCANTARA DE LA PAZ</t>
  </si>
  <si>
    <t>SERVICIOS GENERALES (SECC)</t>
  </si>
  <si>
    <t>Conserje</t>
  </si>
  <si>
    <t xml:space="preserve">EMILIANO </t>
  </si>
  <si>
    <t>ALCANTARA RAMIREZ</t>
  </si>
  <si>
    <t xml:space="preserve"> ADMINISTRATIVO</t>
  </si>
  <si>
    <t>Chofer</t>
  </si>
  <si>
    <t>JENNIESKA ALTAGRACIA</t>
  </si>
  <si>
    <t xml:space="preserve">ALFONSO              </t>
  </si>
  <si>
    <t>RELACIONES INTERNACIONALES (DIV.)</t>
  </si>
  <si>
    <t>Analista de Relaciones Internac.</t>
  </si>
  <si>
    <t xml:space="preserve">JEANNETTE      </t>
  </si>
  <si>
    <t xml:space="preserve">ALMANZAR REYNOSO     </t>
  </si>
  <si>
    <t>Subdirectora Técnica</t>
  </si>
  <si>
    <t xml:space="preserve">IVELISSE       </t>
  </si>
  <si>
    <t>ALMONTE DURAN</t>
  </si>
  <si>
    <t>Paralegal</t>
  </si>
  <si>
    <t>RAFAEL DE JS.</t>
  </si>
  <si>
    <t>ALMONTE GARCIA</t>
  </si>
  <si>
    <t>GESTION DE LA CALIDAD (DIV)</t>
  </si>
  <si>
    <t>Auxiliar de Gestión de la Calidad</t>
  </si>
  <si>
    <t>ROSA VIRGINIA</t>
  </si>
  <si>
    <t>ALMONTE PEREZ</t>
  </si>
  <si>
    <t>RECAUDACIONES</t>
  </si>
  <si>
    <t>Cajera</t>
  </si>
  <si>
    <t>JUAN THOMAS</t>
  </si>
  <si>
    <t>ALTAGRACIA PORTE</t>
  </si>
  <si>
    <t xml:space="preserve">NOMBRES COMERCIALES(DIV) </t>
  </si>
  <si>
    <t xml:space="preserve">Examinador de Fondo </t>
  </si>
  <si>
    <t xml:space="preserve">CLARIBEL </t>
  </si>
  <si>
    <t>ALVAREZ AGUILERA</t>
  </si>
  <si>
    <t>OFICINA REGIONAL NORTE</t>
  </si>
  <si>
    <t xml:space="preserve">Auxiliar Rev. y Form. </t>
  </si>
  <si>
    <t xml:space="preserve">MASSIEL C.     </t>
  </si>
  <si>
    <t xml:space="preserve">AMARANTE LUNA        </t>
  </si>
  <si>
    <t>CARLOS VALENTIN</t>
  </si>
  <si>
    <t xml:space="preserve">ANTONIO ALMANZAR     </t>
  </si>
  <si>
    <t>REVISION Y FORMALIZACION DE MARCAS</t>
  </si>
  <si>
    <t>Auxiliar Rev. y Form. de Marcas</t>
  </si>
  <si>
    <t>SALVADOR ARTURO</t>
  </si>
  <si>
    <t>AQUINO</t>
  </si>
  <si>
    <t>Alguacil</t>
  </si>
  <si>
    <t xml:space="preserve">ANA HILDA      </t>
  </si>
  <si>
    <t xml:space="preserve">AQUINO MONEGRO       </t>
  </si>
  <si>
    <t>Encargada de Servicio al Cliente</t>
  </si>
  <si>
    <t xml:space="preserve">LEONARDO       </t>
  </si>
  <si>
    <t xml:space="preserve">ARIAS MARCHENA       </t>
  </si>
  <si>
    <t>Mensajero Externo</t>
  </si>
  <si>
    <t xml:space="preserve">PAULA MARIA    </t>
  </si>
  <si>
    <t xml:space="preserve">ARIAS MOISES         </t>
  </si>
  <si>
    <t>Oficial de Servicio al Cliente</t>
  </si>
  <si>
    <t>LUIS ERNESTO</t>
  </si>
  <si>
    <t>ARNO CONTRERAS</t>
  </si>
  <si>
    <t>ARCHIVO DE INVENCIONES (SECC)</t>
  </si>
  <si>
    <t>Archivista</t>
  </si>
  <si>
    <t xml:space="preserve">JUAN JOSE      </t>
  </si>
  <si>
    <t xml:space="preserve">BAEZ CARVAJAL        </t>
  </si>
  <si>
    <t>DIRECCION GENERAL</t>
  </si>
  <si>
    <t>Director General</t>
  </si>
  <si>
    <t>GERARDIN ESTHER</t>
  </si>
  <si>
    <t xml:space="preserve">BAEZ CASTILLO        </t>
  </si>
  <si>
    <t>OFICINA REGIONAL ESTE</t>
  </si>
  <si>
    <t>Examinadora de Fondo</t>
  </si>
  <si>
    <t xml:space="preserve">KARINA ANTONIA </t>
  </si>
  <si>
    <t xml:space="preserve">BARTOLO PAYERO       </t>
  </si>
  <si>
    <t>Enc. Sección de Correspondencia</t>
  </si>
  <si>
    <t xml:space="preserve">NIEVES MARIA   </t>
  </si>
  <si>
    <t xml:space="preserve">BASTARDO GARCIA      </t>
  </si>
  <si>
    <t>REVISION Y FORMALIZACION DE NOMBRES COMERCIALES</t>
  </si>
  <si>
    <t>Encargada RyFNC</t>
  </si>
  <si>
    <t xml:space="preserve">WILFREDO H.    </t>
  </si>
  <si>
    <t xml:space="preserve">BAUTISTA JIMENEZ     </t>
  </si>
  <si>
    <t>Inspector de S. D.</t>
  </si>
  <si>
    <t xml:space="preserve">SANTO          </t>
  </si>
  <si>
    <t xml:space="preserve">BELLIARD             </t>
  </si>
  <si>
    <t>Ayudante de Mantenimiento</t>
  </si>
  <si>
    <t>AWILDA MERCEDES</t>
  </si>
  <si>
    <t>BIER JIMINIAN</t>
  </si>
  <si>
    <t>CENDIC AQUILINO</t>
  </si>
  <si>
    <t xml:space="preserve">BLANCO               </t>
  </si>
  <si>
    <t>Encargado Serv. Generales</t>
  </si>
  <si>
    <t>ELISANIA OHXORY</t>
  </si>
  <si>
    <t>BONIFACIO MOREL</t>
  </si>
  <si>
    <t>INVENCIONES</t>
  </si>
  <si>
    <t>Secretaria</t>
  </si>
  <si>
    <t xml:space="preserve">FRANCISCO      </t>
  </si>
  <si>
    <t xml:space="preserve">BRITO VENTURA        </t>
  </si>
  <si>
    <t>YUDELKA</t>
  </si>
  <si>
    <t>BRUNO LORA</t>
  </si>
  <si>
    <t>Auxiliar Administrativo I</t>
  </si>
  <si>
    <t>CHEYENNE</t>
  </si>
  <si>
    <t>BUENO GOMEZ</t>
  </si>
  <si>
    <t xml:space="preserve">ANA CECILIA    </t>
  </si>
  <si>
    <t xml:space="preserve">BURGOS               </t>
  </si>
  <si>
    <t>ARCHIVO DE SIGNOS DISTINTIVOS</t>
  </si>
  <si>
    <t>GLADYS MERCEDES</t>
  </si>
  <si>
    <t xml:space="preserve">BURGOS DIAZ          </t>
  </si>
  <si>
    <t>CONTROL INTERNO</t>
  </si>
  <si>
    <t>Auxiliar Admininistrativo I</t>
  </si>
  <si>
    <t xml:space="preserve">ANA            </t>
  </si>
  <si>
    <t xml:space="preserve">BURGOS SILVERIO      </t>
  </si>
  <si>
    <t>Cajero</t>
  </si>
  <si>
    <t xml:space="preserve">MELENY         </t>
  </si>
  <si>
    <t xml:space="preserve">CABRAL               </t>
  </si>
  <si>
    <t xml:space="preserve">MIKE </t>
  </si>
  <si>
    <t>CARRASCO ROSARIO</t>
  </si>
  <si>
    <t xml:space="preserve">RITA           </t>
  </si>
  <si>
    <t xml:space="preserve">CASTELLANOS DE MOYA  </t>
  </si>
  <si>
    <t xml:space="preserve">LUISA ARELIS   </t>
  </si>
  <si>
    <t xml:space="preserve">CASTILLO BAUTISTA    </t>
  </si>
  <si>
    <t>Directora de  Invenciones</t>
  </si>
  <si>
    <t>ALFIS BRANDELI</t>
  </si>
  <si>
    <t>CASTILLO CASTILLO</t>
  </si>
  <si>
    <t xml:space="preserve">CONFESOR       </t>
  </si>
  <si>
    <t xml:space="preserve">CASTILLO EUGENIO     </t>
  </si>
  <si>
    <t>TECNOLOGIA DE LA INFORMACION</t>
  </si>
  <si>
    <t>Encargado Soporte Técnico</t>
  </si>
  <si>
    <t xml:space="preserve">JOFIEL         </t>
  </si>
  <si>
    <t xml:space="preserve">CASTILLO PAULINO     </t>
  </si>
  <si>
    <t>Analista de Información Tecnologico</t>
  </si>
  <si>
    <t>DOMINGA IGNACIA</t>
  </si>
  <si>
    <t>CASTILLO PEÑA</t>
  </si>
  <si>
    <t>COOPERATIVA</t>
  </si>
  <si>
    <t>Auxiliar de Contabilidad</t>
  </si>
  <si>
    <t xml:space="preserve">YDAISA         </t>
  </si>
  <si>
    <t xml:space="preserve">CASTILLO VARGAS </t>
  </si>
  <si>
    <t>COMUNICACIONES</t>
  </si>
  <si>
    <t>Encargado Dpto.  Comunicaciones</t>
  </si>
  <si>
    <t>JOJANNY ESMERALDA</t>
  </si>
  <si>
    <t>CASTILLO VILLAR</t>
  </si>
  <si>
    <t>CALL CENTER</t>
  </si>
  <si>
    <t>Representante de Servicio Al Cliente</t>
  </si>
  <si>
    <t xml:space="preserve">DENNY          </t>
  </si>
  <si>
    <t xml:space="preserve">CASTRO DE LA ROSA    </t>
  </si>
  <si>
    <t xml:space="preserve">JOEL TOMAS     </t>
  </si>
  <si>
    <t xml:space="preserve">CASTRO DOLCINE       </t>
  </si>
  <si>
    <t>RENOVACIONES Y MODIFICACIONES</t>
  </si>
  <si>
    <t>Auxiliar de Renovaciones y Modificaciones</t>
  </si>
  <si>
    <t xml:space="preserve">ANDREINA       </t>
  </si>
  <si>
    <t xml:space="preserve">CASTRO PEREZ         </t>
  </si>
  <si>
    <t>Coordinadora Técnica</t>
  </si>
  <si>
    <t xml:space="preserve">ANA CRISTINA   </t>
  </si>
  <si>
    <t xml:space="preserve">CASTRO SANCHEZ       </t>
  </si>
  <si>
    <t>Encargada Interina</t>
  </si>
  <si>
    <t xml:space="preserve">GERONIMO       </t>
  </si>
  <si>
    <t xml:space="preserve">CHEVALIER            </t>
  </si>
  <si>
    <t xml:space="preserve">ELIZABETH      </t>
  </si>
  <si>
    <t xml:space="preserve">CHOUSA ROSARIO       </t>
  </si>
  <si>
    <t>Encargada Secc. Archivo S D</t>
  </si>
  <si>
    <t>SERGIO ALEXANDRO</t>
  </si>
  <si>
    <t>COHEN MARCANO</t>
  </si>
  <si>
    <t>Mensajero Interno</t>
  </si>
  <si>
    <t xml:space="preserve">DULCE BRUNILDA </t>
  </si>
  <si>
    <t xml:space="preserve">COLLADO DURAN        </t>
  </si>
  <si>
    <t>ALTAGRACIA MARCELINA</t>
  </si>
  <si>
    <t>COLLADO RODRIGUEZ</t>
  </si>
  <si>
    <t xml:space="preserve">                                   Designado</t>
  </si>
  <si>
    <t>MASBEL</t>
  </si>
  <si>
    <t>COLON GOMEZ</t>
  </si>
  <si>
    <t>ADMINISTRATIVO</t>
  </si>
  <si>
    <t xml:space="preserve">MAIRA ALT.     </t>
  </si>
  <si>
    <t xml:space="preserve">CONTRERAS            </t>
  </si>
  <si>
    <t>CORRESPONDENCIA (SECC)</t>
  </si>
  <si>
    <t>NORKELLY</t>
  </si>
  <si>
    <t>CONSTANZA REYES</t>
  </si>
  <si>
    <t xml:space="preserve">VICTOR FERMIN  </t>
  </si>
  <si>
    <t xml:space="preserve">CORDERO GALVEZ       </t>
  </si>
  <si>
    <t>Encargado Secc. Correspondencia</t>
  </si>
  <si>
    <t xml:space="preserve">LISIBELL       </t>
  </si>
  <si>
    <t xml:space="preserve">CORDERO GONZALEZ     </t>
  </si>
  <si>
    <t>MARCAS (DIV.)</t>
  </si>
  <si>
    <t xml:space="preserve">DIANA J        </t>
  </si>
  <si>
    <t xml:space="preserve">CORDERO MARTINEZ     </t>
  </si>
  <si>
    <t>Encargada de Apelaciones</t>
  </si>
  <si>
    <t>MERALIZA</t>
  </si>
  <si>
    <t>CORONADO DELGADO</t>
  </si>
  <si>
    <t xml:space="preserve">SULAI DILENIA  </t>
  </si>
  <si>
    <t xml:space="preserve">CORPORAN NOLASCO     </t>
  </si>
  <si>
    <t xml:space="preserve">FRANCIA        </t>
  </si>
  <si>
    <t xml:space="preserve">CORREA               </t>
  </si>
  <si>
    <t xml:space="preserve">INDHIRA GAUDI  </t>
  </si>
  <si>
    <t xml:space="preserve">COTES MONERO         </t>
  </si>
  <si>
    <t xml:space="preserve"> RECURSOS HUMANOS</t>
  </si>
  <si>
    <t>Encargada de Capacitación y Desarrollo</t>
  </si>
  <si>
    <t xml:space="preserve">FRANCISCA A    </t>
  </si>
  <si>
    <t xml:space="preserve">CRUZ                 </t>
  </si>
  <si>
    <t>Auxiliar Rev. y Form. NC</t>
  </si>
  <si>
    <t>SHEILA KARIOLA</t>
  </si>
  <si>
    <t>CRUZ ESTRELLA</t>
  </si>
  <si>
    <t>RAMON</t>
  </si>
  <si>
    <t>CRUZ MOREL</t>
  </si>
  <si>
    <t>Vigilante</t>
  </si>
  <si>
    <t xml:space="preserve">MARTIN         </t>
  </si>
  <si>
    <t xml:space="preserve">CRUZ REYES           </t>
  </si>
  <si>
    <t>LEONIDAS</t>
  </si>
  <si>
    <t>CRUZ RODRIGUEZ</t>
  </si>
  <si>
    <t>ANDREA MERCEDES</t>
  </si>
  <si>
    <t>CUELLO</t>
  </si>
  <si>
    <t>MODULO SAN FRANCISCO</t>
  </si>
  <si>
    <t>EMIL</t>
  </si>
  <si>
    <t>CUELLO SANTIAGO</t>
  </si>
  <si>
    <t>AIDA LUZ</t>
  </si>
  <si>
    <t>CUEVA FLORIAN</t>
  </si>
  <si>
    <t>Recepcionista</t>
  </si>
  <si>
    <t>BARTOLINA</t>
  </si>
  <si>
    <t>D LEO MONTERO</t>
  </si>
  <si>
    <t xml:space="preserve">RAMON </t>
  </si>
  <si>
    <t>DAVID HERNANDEZ</t>
  </si>
  <si>
    <t xml:space="preserve">BERTA RAMONA   </t>
  </si>
  <si>
    <t xml:space="preserve">DE AZA PEREZ         </t>
  </si>
  <si>
    <t>Encargada de Nombres Comerciales</t>
  </si>
  <si>
    <t>OLGA INES</t>
  </si>
  <si>
    <t>DE JESUS CABRERA</t>
  </si>
  <si>
    <t xml:space="preserve">KELVIN JOSE    </t>
  </si>
  <si>
    <t xml:space="preserve">DE LA CRUZ MORALES   </t>
  </si>
  <si>
    <t>LOURDES ADOLFINA</t>
  </si>
  <si>
    <t>DE LA ROSA CASTILLO</t>
  </si>
  <si>
    <t>ARLETTE LORAINE</t>
  </si>
  <si>
    <t xml:space="preserve">DE LA ROSA DUARTE    </t>
  </si>
  <si>
    <t>ILDA</t>
  </si>
  <si>
    <t>DE LA ROSA RAMIREZ</t>
  </si>
  <si>
    <t xml:space="preserve">SARAH LEONOR   </t>
  </si>
  <si>
    <t xml:space="preserve">DE LA ROSA REYES     </t>
  </si>
  <si>
    <t>Contadora</t>
  </si>
  <si>
    <t xml:space="preserve">EUFEMIA        </t>
  </si>
  <si>
    <t xml:space="preserve">DE LEON CARELA       </t>
  </si>
  <si>
    <t xml:space="preserve">JOSE LUIS </t>
  </si>
  <si>
    <t>DE LEON GARCIA</t>
  </si>
  <si>
    <t>SERVICIOS GENERALES</t>
  </si>
  <si>
    <t xml:space="preserve">MARGARITA      </t>
  </si>
  <si>
    <t>DE LEON LORENZO</t>
  </si>
  <si>
    <t xml:space="preserve">MICHELLE MARIE </t>
  </si>
  <si>
    <t xml:space="preserve">DE LEON MARCELINO    </t>
  </si>
  <si>
    <t>SERVICIO AL CLIENTE</t>
  </si>
  <si>
    <t>Responsable Página Web</t>
  </si>
  <si>
    <t>HECTOR RAFAEL</t>
  </si>
  <si>
    <t>DE LEON PEREZ</t>
  </si>
  <si>
    <t xml:space="preserve">ERCIDA         </t>
  </si>
  <si>
    <t xml:space="preserve">DE LOS ANGELES DE LA </t>
  </si>
  <si>
    <t>YARINI ALTAGRACIA</t>
  </si>
  <si>
    <t>DE LOS SANTOS MELENCIANO</t>
  </si>
  <si>
    <t xml:space="preserve">DANIA  ESTHER  </t>
  </si>
  <si>
    <t xml:space="preserve">DE OLEO BAUTISTA      </t>
  </si>
  <si>
    <t xml:space="preserve">DE PEÑA RODRIGUEZ    </t>
  </si>
  <si>
    <t>ENCARGADA ADMINISTRATIVA Y FINANCIERA</t>
  </si>
  <si>
    <t xml:space="preserve">JOSE MANUEL    </t>
  </si>
  <si>
    <t xml:space="preserve">DIAZ CASTILLO        </t>
  </si>
  <si>
    <t>ANTONIO</t>
  </si>
  <si>
    <t>DIAZ HERNANDEZ</t>
  </si>
  <si>
    <t>ex. De fonfo de patentes de invensiones</t>
  </si>
  <si>
    <t>VICTOR VEYRON</t>
  </si>
  <si>
    <t>DIAZ MONTAS</t>
  </si>
  <si>
    <t xml:space="preserve">ORLANDO </t>
  </si>
  <si>
    <t>Soporte Técnico</t>
  </si>
  <si>
    <t xml:space="preserve">MARIA FELICIA  </t>
  </si>
  <si>
    <t xml:space="preserve">DIAZ MALDONADO       </t>
  </si>
  <si>
    <t>PUBLICACIONES (DIV)</t>
  </si>
  <si>
    <t>Auxiliar de Publicaciones</t>
  </si>
  <si>
    <t>CLARA ALEIDA</t>
  </si>
  <si>
    <t>DOMINGUEZ ACOSTA</t>
  </si>
  <si>
    <t>MARIA  CRISTINA</t>
  </si>
  <si>
    <t xml:space="preserve">DOMINGUEZ GARCIA     </t>
  </si>
  <si>
    <t xml:space="preserve">SILO CONFESOR  </t>
  </si>
  <si>
    <t xml:space="preserve">DOMINGUEZ LANTIGUA   </t>
  </si>
  <si>
    <t>Encargado de Asuntos legales</t>
  </si>
  <si>
    <t>JOSHARY JESSER</t>
  </si>
  <si>
    <t>DORADO CORPORAN</t>
  </si>
  <si>
    <t>PLANIFICACION Y DESARROLLO</t>
  </si>
  <si>
    <t>Analista de Proyectos</t>
  </si>
  <si>
    <t>ROBERTO DE JESUS</t>
  </si>
  <si>
    <t>DOTEL GARCIA</t>
  </si>
  <si>
    <t>SUBDIRECCION</t>
  </si>
  <si>
    <t>Subdirector</t>
  </si>
  <si>
    <t>DUARTE TAVERAS</t>
  </si>
  <si>
    <t>HELEN MARIA</t>
  </si>
  <si>
    <t>DUME PERALTA</t>
  </si>
  <si>
    <t>ENTREGA (SECC)</t>
  </si>
  <si>
    <t xml:space="preserve">MODESTO RAFAEL </t>
  </si>
  <si>
    <t xml:space="preserve">DURAN JIMENEZ        </t>
  </si>
  <si>
    <t>ANA MERCEDES</t>
  </si>
  <si>
    <t>DURAN TIBURCIO</t>
  </si>
  <si>
    <t>Auxiiar administrativo I</t>
  </si>
  <si>
    <t xml:space="preserve">ANGEL ALBERTO  </t>
  </si>
  <si>
    <t xml:space="preserve">ENCARNACION    </t>
  </si>
  <si>
    <t xml:space="preserve">ENRIQUE        </t>
  </si>
  <si>
    <t xml:space="preserve">ENCARNACION DIAZ     </t>
  </si>
  <si>
    <t>Auxiliar Inventario Activo Fijo</t>
  </si>
  <si>
    <t xml:space="preserve">EDDY           </t>
  </si>
  <si>
    <t xml:space="preserve">ENCARNACION LORENZO  </t>
  </si>
  <si>
    <t>LELIDA</t>
  </si>
  <si>
    <t>ESPEJO PEÑA</t>
  </si>
  <si>
    <t>ENC.Recursos Humanos</t>
  </si>
  <si>
    <t xml:space="preserve">TORIBIO        </t>
  </si>
  <si>
    <t xml:space="preserve">ENCARNACION MOTA     </t>
  </si>
  <si>
    <t xml:space="preserve">ORIETTA ALT.   </t>
  </si>
  <si>
    <t xml:space="preserve">ESPAILLAT LOVERA     </t>
  </si>
  <si>
    <t>Encargada Administrativa</t>
  </si>
  <si>
    <t xml:space="preserve">RAISSA ALT.    </t>
  </si>
  <si>
    <t xml:space="preserve">ESTEVEZ COLLADO      </t>
  </si>
  <si>
    <t>Técnico Soporte Informatico</t>
  </si>
  <si>
    <t>OSCAR SILVESTRE</t>
  </si>
  <si>
    <t xml:space="preserve">FAJARDO              </t>
  </si>
  <si>
    <t>NIXON ARGENIS</t>
  </si>
  <si>
    <t>FELIPE PEREZ</t>
  </si>
  <si>
    <t>Responsable del Centro de Documentación</t>
  </si>
  <si>
    <t xml:space="preserve">PLINIO         </t>
  </si>
  <si>
    <t xml:space="preserve">FELIX ENCARNACION          </t>
  </si>
  <si>
    <t xml:space="preserve">LUIS DANIEL </t>
  </si>
  <si>
    <t>FELIZ FRANCISCO</t>
  </si>
  <si>
    <t xml:space="preserve">ANA GILDA      </t>
  </si>
  <si>
    <t xml:space="preserve">FELIX PICHARDO       </t>
  </si>
  <si>
    <t>YIRA CHARLOT</t>
  </si>
  <si>
    <t>FERMIN DE AZA</t>
  </si>
  <si>
    <t>Secretaria Ejecutiva</t>
  </si>
  <si>
    <t xml:space="preserve">ALEXEIS        </t>
  </si>
  <si>
    <t xml:space="preserve">FERNANDEZ BONILLA    </t>
  </si>
  <si>
    <t>LILIBETH KARINA</t>
  </si>
  <si>
    <t xml:space="preserve">FERNANDEZ PIMENTEL   </t>
  </si>
  <si>
    <t>Encargada De R y F. de Marcas</t>
  </si>
  <si>
    <t>GABRIELA GUADALUPE</t>
  </si>
  <si>
    <t>FERNANDEZ RIOS</t>
  </si>
  <si>
    <t>Fotocopiador</t>
  </si>
  <si>
    <t xml:space="preserve">YENIS ALT.     </t>
  </si>
  <si>
    <t xml:space="preserve">FERNANDEZ VARGAS     </t>
  </si>
  <si>
    <t xml:space="preserve">JUAN           </t>
  </si>
  <si>
    <t xml:space="preserve">FERRER PEREZ         </t>
  </si>
  <si>
    <t>Fotografo</t>
  </si>
  <si>
    <t>ANDRES SEBASTIAN</t>
  </si>
  <si>
    <t>FERRERA MARCANO</t>
  </si>
  <si>
    <t>PEDRO ALEXANDER</t>
  </si>
  <si>
    <t>FLORES DE LA CRUZ</t>
  </si>
  <si>
    <t>Camarero</t>
  </si>
  <si>
    <t xml:space="preserve">PEDRO JULIO    </t>
  </si>
  <si>
    <t xml:space="preserve">FLORES PACHECO       </t>
  </si>
  <si>
    <t>SEGURIDAD</t>
  </si>
  <si>
    <t>Seguridad</t>
  </si>
  <si>
    <t xml:space="preserve">HAVY OMAR      </t>
  </si>
  <si>
    <t xml:space="preserve">FONTANA SANCHEZ      </t>
  </si>
  <si>
    <t>Administrador de Redes</t>
  </si>
  <si>
    <t xml:space="preserve">LESLY KAREL    </t>
  </si>
  <si>
    <t xml:space="preserve">FRANCO CUZCO         </t>
  </si>
  <si>
    <t>MARINO JOAQUIN</t>
  </si>
  <si>
    <t>FREITES LUNA</t>
  </si>
  <si>
    <t xml:space="preserve">ANA MERCEDES   </t>
  </si>
  <si>
    <t xml:space="preserve">GARCIA               </t>
  </si>
  <si>
    <t>JUAN FELIX</t>
  </si>
  <si>
    <t>GARCIA</t>
  </si>
  <si>
    <t xml:space="preserve">RAMON ANTONIO  </t>
  </si>
  <si>
    <t xml:space="preserve">GARCIA ESPINAL       </t>
  </si>
  <si>
    <t>Lavador de Vehículos</t>
  </si>
  <si>
    <t xml:space="preserve">VICTOR RAFAEL  </t>
  </si>
  <si>
    <t xml:space="preserve">GARCIA GARCIA        </t>
  </si>
  <si>
    <t xml:space="preserve">ARGENTINA      </t>
  </si>
  <si>
    <t xml:space="preserve">GARCIA ROSARIO       </t>
  </si>
  <si>
    <t>RONI DARIO</t>
  </si>
  <si>
    <t>GARCIA SALDIVAR</t>
  </si>
  <si>
    <t>Encargado</t>
  </si>
  <si>
    <t>UVEINY DANERYS</t>
  </si>
  <si>
    <t>GARRIDO LEDESMA</t>
  </si>
  <si>
    <t xml:space="preserve">MARIA SANTA </t>
  </si>
  <si>
    <t>GERMAN SORIANO</t>
  </si>
  <si>
    <t>JOSE MIGUEL</t>
  </si>
  <si>
    <t>GERMOSEN RUIZ</t>
  </si>
  <si>
    <t xml:space="preserve">GLADYS         </t>
  </si>
  <si>
    <t xml:space="preserve">GIRON GUERRERO       </t>
  </si>
  <si>
    <t>ANA JOSEFA</t>
  </si>
  <si>
    <t>GOMEZ</t>
  </si>
  <si>
    <t>OLIVIA CHANTAL RAMONA</t>
  </si>
  <si>
    <t xml:space="preserve">GONELL NUÑEZ </t>
  </si>
  <si>
    <t>TOMMY KELVIN</t>
  </si>
  <si>
    <t>GOMEZ JIMENEZ</t>
  </si>
  <si>
    <t xml:space="preserve">JUANA ISABEL   </t>
  </si>
  <si>
    <t xml:space="preserve">GONZALEZ ARVELO      </t>
  </si>
  <si>
    <t>INMACULADA</t>
  </si>
  <si>
    <t>GONZALEZ BORT</t>
  </si>
  <si>
    <t>Coordinadora Técnica RII</t>
  </si>
  <si>
    <t xml:space="preserve">GONZALEZ DE DURAN    </t>
  </si>
  <si>
    <t xml:space="preserve">HECTOR KENDALL </t>
  </si>
  <si>
    <t xml:space="preserve">GONZALEZ DIAZ        </t>
  </si>
  <si>
    <t xml:space="preserve">JOSE VALENTIN  </t>
  </si>
  <si>
    <t xml:space="preserve">GONZALEZ GUZMAN      </t>
  </si>
  <si>
    <t>Enc. Div. de Nombres y Marcas Comerciales</t>
  </si>
  <si>
    <t xml:space="preserve">YOWANDA        </t>
  </si>
  <si>
    <t xml:space="preserve">GONZALEZ NOLASCO     </t>
  </si>
  <si>
    <t xml:space="preserve">DOMINICANA     </t>
  </si>
  <si>
    <t xml:space="preserve">GONZALEZ ROSARIO     </t>
  </si>
  <si>
    <t xml:space="preserve">GONZALEZ VALDEZ      </t>
  </si>
  <si>
    <t>ELIZABETH MARIA</t>
  </si>
  <si>
    <t>GORIS BISONO</t>
  </si>
  <si>
    <t>Diseñadora Grafica</t>
  </si>
  <si>
    <t xml:space="preserve">NADIA </t>
  </si>
  <si>
    <t>GRULLON DEBORA</t>
  </si>
  <si>
    <t xml:space="preserve">PEDRO WILSON   </t>
  </si>
  <si>
    <t xml:space="preserve">GRULLON PEREZ        </t>
  </si>
  <si>
    <t>Encargado Dpto. Tecn. De la Inf.</t>
  </si>
  <si>
    <t xml:space="preserve">JOANN          </t>
  </si>
  <si>
    <t xml:space="preserve">GUILIANI LUGO        </t>
  </si>
  <si>
    <t>RACHELLE NADIME</t>
  </si>
  <si>
    <t>GUILIANI SANCHEZ</t>
  </si>
  <si>
    <t>ENC. COOPERACION INTERNACIONAL</t>
  </si>
  <si>
    <t xml:space="preserve">ANA JULIA      </t>
  </si>
  <si>
    <t xml:space="preserve">GUZMAN ESPINAL       </t>
  </si>
  <si>
    <t xml:space="preserve">FERNANDO A.    </t>
  </si>
  <si>
    <t xml:space="preserve">GUZMAN MELO          </t>
  </si>
  <si>
    <t xml:space="preserve">HECTOR JOSE    </t>
  </si>
  <si>
    <t xml:space="preserve">GUZMAN RAMOS         </t>
  </si>
  <si>
    <t>Auxiliar de Mantenimiento</t>
  </si>
  <si>
    <t xml:space="preserve">GUZMAN SOÑE          </t>
  </si>
  <si>
    <t>ENC. REC.  Y ACCIONES LEGALES</t>
  </si>
  <si>
    <t xml:space="preserve">HENRIQUEZ            </t>
  </si>
  <si>
    <t>Encargada de Compras</t>
  </si>
  <si>
    <t xml:space="preserve">WILMAN         </t>
  </si>
  <si>
    <t xml:space="preserve">HENRIQUEZ LEDESMA    </t>
  </si>
  <si>
    <t>JUAN MANUEL</t>
  </si>
  <si>
    <t>HENRIQUEZ TRINIDAD</t>
  </si>
  <si>
    <t>FRANKLIN AGUSTIN</t>
  </si>
  <si>
    <t xml:space="preserve">HEREDIA BAEZ         </t>
  </si>
  <si>
    <t xml:space="preserve">HERNANDEZ            </t>
  </si>
  <si>
    <t>PARMENIO ANTONIO</t>
  </si>
  <si>
    <t>MANTENIMIENTO (SECC)</t>
  </si>
  <si>
    <t>Encargado de Mantenimiento</t>
  </si>
  <si>
    <t xml:space="preserve">CELESTINA      </t>
  </si>
  <si>
    <t>UNIDAD MEDICA</t>
  </si>
  <si>
    <t>Médico Asistente</t>
  </si>
  <si>
    <t xml:space="preserve">ISABEL         </t>
  </si>
  <si>
    <t xml:space="preserve">HERNANDEZ FRIAS      </t>
  </si>
  <si>
    <t>ROBINSON</t>
  </si>
  <si>
    <t>HERNANDEZ MATA</t>
  </si>
  <si>
    <t>MILAGROS YESENIA</t>
  </si>
  <si>
    <t>HERNANDEZ RODRIGUEZ</t>
  </si>
  <si>
    <t xml:space="preserve">ANA MARIA      </t>
  </si>
  <si>
    <t xml:space="preserve">HERNANDEZ ROSARIO    </t>
  </si>
  <si>
    <t xml:space="preserve">YSIDRO         </t>
  </si>
  <si>
    <t xml:space="preserve">HIDALGO AQUINO       </t>
  </si>
  <si>
    <t>MARIA ESPERANZA</t>
  </si>
  <si>
    <t xml:space="preserve">INOA HERRERA         </t>
  </si>
  <si>
    <t>DIANA ELIZABETH</t>
  </si>
  <si>
    <t>ITURBIDES NAVARRO</t>
  </si>
  <si>
    <t>NATIVIDAD</t>
  </si>
  <si>
    <t>JIMENEZ DOMINGUEZ</t>
  </si>
  <si>
    <t xml:space="preserve">LEONEL </t>
  </si>
  <si>
    <t>LANTIGUA BURGOS</t>
  </si>
  <si>
    <t xml:space="preserve">ADELA A.       </t>
  </si>
  <si>
    <t xml:space="preserve">LAPAIX DE LOS SANTOS </t>
  </si>
  <si>
    <t xml:space="preserve">RAMON EDUARDO  </t>
  </si>
  <si>
    <t xml:space="preserve">LARA SALCE           </t>
  </si>
  <si>
    <t>MIGUEL</t>
  </si>
  <si>
    <t>LEBRON MARTINEZ</t>
  </si>
  <si>
    <t>Mayordomo</t>
  </si>
  <si>
    <t xml:space="preserve">SANTO JOSE     </t>
  </si>
  <si>
    <t xml:space="preserve">LIRIANO              </t>
  </si>
  <si>
    <t>RAMONA EVELYN</t>
  </si>
  <si>
    <t>LOPEZ</t>
  </si>
  <si>
    <t xml:space="preserve">CARLA          </t>
  </si>
  <si>
    <t xml:space="preserve">LOPEZ                </t>
  </si>
  <si>
    <t xml:space="preserve">JAIME          </t>
  </si>
  <si>
    <t xml:space="preserve">LOPEZ BRITO          </t>
  </si>
  <si>
    <t>Auxiliar de Correspondencia</t>
  </si>
  <si>
    <t xml:space="preserve">YARIS MERCEDES </t>
  </si>
  <si>
    <t xml:space="preserve">LOPEZ MEDINA         </t>
  </si>
  <si>
    <t>OFICINA DE ACCESO A LA INFORMACIÓN PÚBLICA</t>
  </si>
  <si>
    <t>Coordinadora</t>
  </si>
  <si>
    <t>YONELBIS MICHAEL</t>
  </si>
  <si>
    <t>LOPEZ PEREZ</t>
  </si>
  <si>
    <t>JACINTO</t>
  </si>
  <si>
    <t>LOPEZ RAMOS</t>
  </si>
  <si>
    <t xml:space="preserve">NIDIO          </t>
  </si>
  <si>
    <t xml:space="preserve">LORENZO GARCIA       </t>
  </si>
  <si>
    <t xml:space="preserve">MANUEL EMILIO  </t>
  </si>
  <si>
    <t xml:space="preserve">LOZANO               </t>
  </si>
  <si>
    <t xml:space="preserve">LORITZA        </t>
  </si>
  <si>
    <t xml:space="preserve">LUGO FERNANDEZ       </t>
  </si>
  <si>
    <t>RHINA MARIA</t>
  </si>
  <si>
    <t>MARRERO ROJAS</t>
  </si>
  <si>
    <t xml:space="preserve">AURA CATALINA  </t>
  </si>
  <si>
    <t xml:space="preserve">MARTE ROSARIO        </t>
  </si>
  <si>
    <t xml:space="preserve">DULCE MARIA    </t>
  </si>
  <si>
    <t xml:space="preserve">MARTINEZ             </t>
  </si>
  <si>
    <t xml:space="preserve">SANDRA M       </t>
  </si>
  <si>
    <t xml:space="preserve">MARTINEZ BIDO        </t>
  </si>
  <si>
    <t xml:space="preserve">EMELY YASSILIS </t>
  </si>
  <si>
    <t xml:space="preserve">MARTINEZ FERRERAS    </t>
  </si>
  <si>
    <t>MARLENI CRISTINA</t>
  </si>
  <si>
    <t>MARTINEZ LUCIANO</t>
  </si>
  <si>
    <t>Analista de Gestión de la Calidad</t>
  </si>
  <si>
    <t xml:space="preserve">VICTOR EDDY    </t>
  </si>
  <si>
    <t xml:space="preserve">MATEO                </t>
  </si>
  <si>
    <t xml:space="preserve">ROSA           </t>
  </si>
  <si>
    <t xml:space="preserve">MATEO ROQUE          </t>
  </si>
  <si>
    <t>Asistente</t>
  </si>
  <si>
    <t>YOSELIN</t>
  </si>
  <si>
    <t>MATOS</t>
  </si>
  <si>
    <t>MARIANNY TERESA</t>
  </si>
  <si>
    <t xml:space="preserve">MATOS GOMEZ          </t>
  </si>
  <si>
    <t>Encargada de Nómina</t>
  </si>
  <si>
    <t xml:space="preserve">FELIX MANUEL   </t>
  </si>
  <si>
    <t>MEDINA ULERIO</t>
  </si>
  <si>
    <t xml:space="preserve">FELIX TOMAS    </t>
  </si>
  <si>
    <t xml:space="preserve">MEJIA BAEZ           </t>
  </si>
  <si>
    <t>Encargado Secc. Archivo Invenc</t>
  </si>
  <si>
    <t xml:space="preserve">LIDIA MERCEDES </t>
  </si>
  <si>
    <t xml:space="preserve">MEJIA VALDEZ         </t>
  </si>
  <si>
    <t>Asistente Ejecutiva</t>
  </si>
  <si>
    <t>ALEXANDRA</t>
  </si>
  <si>
    <t>MEJIAS PEREZ</t>
  </si>
  <si>
    <t>Auxiliar de Recursos Humanos</t>
  </si>
  <si>
    <t xml:space="preserve">MILDRED E.     </t>
  </si>
  <si>
    <t xml:space="preserve">MELENCIANO MONTERO   </t>
  </si>
  <si>
    <t>RAFAEL ROSARIO</t>
  </si>
  <si>
    <t>MELO GONZALEZ</t>
  </si>
  <si>
    <t xml:space="preserve">MENA CORDERO         </t>
  </si>
  <si>
    <t>Encargado Dpto. Control Int.</t>
  </si>
  <si>
    <t xml:space="preserve">KARINES </t>
  </si>
  <si>
    <t>MENDEZ CANO</t>
  </si>
  <si>
    <t>DIOMEDES DIONASSEL</t>
  </si>
  <si>
    <t>MENDEZ MARIA</t>
  </si>
  <si>
    <t>Supervisir de Seguridad</t>
  </si>
  <si>
    <t xml:space="preserve">ISIDORA        </t>
  </si>
  <si>
    <t xml:space="preserve">MENDEZ FELIZ         </t>
  </si>
  <si>
    <t>HADIEL CAROLINA</t>
  </si>
  <si>
    <t>MENDEZ HEREDIA</t>
  </si>
  <si>
    <t>STEICY MELISSA</t>
  </si>
  <si>
    <t>MENDEZ HERNANDEZ</t>
  </si>
  <si>
    <t>RECURSOS HUMANOS</t>
  </si>
  <si>
    <t>Auxiliar</t>
  </si>
  <si>
    <t xml:space="preserve">MAXIMA         </t>
  </si>
  <si>
    <t xml:space="preserve">MENDEZ MEDINA        </t>
  </si>
  <si>
    <t>YUDERQUI</t>
  </si>
  <si>
    <t>MENDEZ VARGAS</t>
  </si>
  <si>
    <t xml:space="preserve">GRACIELA       </t>
  </si>
  <si>
    <t xml:space="preserve">MERAN PINA           </t>
  </si>
  <si>
    <t xml:space="preserve">DANEIRIS ALT.  </t>
  </si>
  <si>
    <t xml:space="preserve">MERCADO ALCANTARA    </t>
  </si>
  <si>
    <t>ELPIDIA MERCEDES</t>
  </si>
  <si>
    <t>MERCEDES</t>
  </si>
  <si>
    <t xml:space="preserve">DANNY </t>
  </si>
  <si>
    <t>MEREJO INOA</t>
  </si>
  <si>
    <t xml:space="preserve">MERCEDES I.    </t>
  </si>
  <si>
    <t xml:space="preserve">MINIER TAVAREZ       </t>
  </si>
  <si>
    <t>ANA LORENZA</t>
  </si>
  <si>
    <t>MONEGRO MOSCOSO</t>
  </si>
  <si>
    <t>OFICINA DE SAN FRANCISCO</t>
  </si>
  <si>
    <t xml:space="preserve">CARLOS         </t>
  </si>
  <si>
    <t xml:space="preserve">MONTAÑO POLANCO      </t>
  </si>
  <si>
    <t>Encargado Secc. Recaudacciones</t>
  </si>
  <si>
    <t>MADVIANET YOELY</t>
  </si>
  <si>
    <t xml:space="preserve">MONTAS               </t>
  </si>
  <si>
    <t>Examinador Legal</t>
  </si>
  <si>
    <t xml:space="preserve">NADIA MARISOL  </t>
  </si>
  <si>
    <t xml:space="preserve">MONTAS MOQUETE       </t>
  </si>
  <si>
    <t xml:space="preserve">DIGNA IRIS     </t>
  </si>
  <si>
    <t xml:space="preserve">MONTERO VICENTE      </t>
  </si>
  <si>
    <t>PARMENIO FERVIO</t>
  </si>
  <si>
    <t xml:space="preserve">MOQUETE VALENZUELA   </t>
  </si>
  <si>
    <t xml:space="preserve">JUAN NORBERTO  </t>
  </si>
  <si>
    <t xml:space="preserve">MORALES CRUZ         </t>
  </si>
  <si>
    <t xml:space="preserve">CAROLINA M.    </t>
  </si>
  <si>
    <t xml:space="preserve">MORALES HERRERA      </t>
  </si>
  <si>
    <t>Encargado Div. Marcas</t>
  </si>
  <si>
    <t>MORENO ALMONTE</t>
  </si>
  <si>
    <t>CARLOS</t>
  </si>
  <si>
    <t>MORENO PERALTA</t>
  </si>
  <si>
    <t>IDALIA ALTAGRACIA</t>
  </si>
  <si>
    <t>MORENO TOLEDO</t>
  </si>
  <si>
    <t>MERIBEL</t>
  </si>
  <si>
    <t>MORETA SANTANA</t>
  </si>
  <si>
    <t xml:space="preserve">OVIDIO         </t>
  </si>
  <si>
    <t xml:space="preserve">MUÑOZ                </t>
  </si>
  <si>
    <t xml:space="preserve">MARIA ALTAGRACIA    </t>
  </si>
  <si>
    <t xml:space="preserve">NOVA  MARTINEZ       </t>
  </si>
  <si>
    <t>RAQUEL MIGUELINA</t>
  </si>
  <si>
    <t>NUÑEZ ALMANZAR</t>
  </si>
  <si>
    <t>SubDirectora</t>
  </si>
  <si>
    <t>DORILA</t>
  </si>
  <si>
    <t>NUÑEZ ARIAS</t>
  </si>
  <si>
    <t>ALINA IDELISA</t>
  </si>
  <si>
    <t>NUÑEZ FUNG</t>
  </si>
  <si>
    <t>OGANDO</t>
  </si>
  <si>
    <t>IRIS DANIA</t>
  </si>
  <si>
    <t>OLIVO EMILIANO</t>
  </si>
  <si>
    <t>Auxiliar de Control Interno</t>
  </si>
  <si>
    <t>MARIANELA</t>
  </si>
  <si>
    <t>ORTEGA ROSARIO</t>
  </si>
  <si>
    <t xml:space="preserve">ORTIZ CESPEDES       </t>
  </si>
  <si>
    <t xml:space="preserve">ANA  ANTONIA   </t>
  </si>
  <si>
    <t xml:space="preserve">OVAY ROSARIO         </t>
  </si>
  <si>
    <t>ANABEL</t>
  </si>
  <si>
    <t>PANIAGUA COMAS</t>
  </si>
  <si>
    <t>AUX. de Renovaciones y Modificaciones</t>
  </si>
  <si>
    <t>ANNY ZULEIKY</t>
  </si>
  <si>
    <t>PANIAGUA MARIÑEZ</t>
  </si>
  <si>
    <t>Aux. de revision y formalizacion de S.D.</t>
  </si>
  <si>
    <t xml:space="preserve">YRIS YSBELIA   </t>
  </si>
  <si>
    <t xml:space="preserve">PANIAGUA PIÑA        </t>
  </si>
  <si>
    <t xml:space="preserve">ROMAN ALBERTO  </t>
  </si>
  <si>
    <t xml:space="preserve">PAREDES FORZANI      </t>
  </si>
  <si>
    <t>Auxiliar de Comunicaciones</t>
  </si>
  <si>
    <t xml:space="preserve">JEISA ILYN     </t>
  </si>
  <si>
    <t xml:space="preserve">PAREDES MARTINEZ     </t>
  </si>
  <si>
    <t xml:space="preserve">FREMIO ENRIQUE </t>
  </si>
  <si>
    <t xml:space="preserve">PAREDES OSORIO       </t>
  </si>
  <si>
    <t>BRYAN ONEIL</t>
  </si>
  <si>
    <t>PAULINO GOMEZ</t>
  </si>
  <si>
    <t xml:space="preserve">JANKAIRA LETICIA </t>
  </si>
  <si>
    <t>PAULINO JIMENEZ</t>
  </si>
  <si>
    <t>Auxiliar Asministrativo I</t>
  </si>
  <si>
    <t xml:space="preserve">MIRELIS M.     </t>
  </si>
  <si>
    <t xml:space="preserve">PAZ            </t>
  </si>
  <si>
    <t xml:space="preserve">HARRY DANIEL   </t>
  </si>
  <si>
    <t xml:space="preserve">PEGUERO CASTILLO     </t>
  </si>
  <si>
    <t>Encargado de Almancen</t>
  </si>
  <si>
    <t xml:space="preserve">ANDRES ROBERTO </t>
  </si>
  <si>
    <t xml:space="preserve">PEÑA                 </t>
  </si>
  <si>
    <t>FRANKLYN RAMON</t>
  </si>
  <si>
    <t>PEÑA HORTON</t>
  </si>
  <si>
    <t>DOMINGO ANTONIO</t>
  </si>
  <si>
    <t xml:space="preserve">PEÑA PEREZ           </t>
  </si>
  <si>
    <t>KARINA INES</t>
  </si>
  <si>
    <t>PEÑALO GARCIA</t>
  </si>
  <si>
    <t xml:space="preserve">AUSTRALIA      </t>
  </si>
  <si>
    <t xml:space="preserve">PEPIN CRUZ           </t>
  </si>
  <si>
    <t>Periodista</t>
  </si>
  <si>
    <t xml:space="preserve">ANYELINA       </t>
  </si>
  <si>
    <t xml:space="preserve">PERALTA              </t>
  </si>
  <si>
    <t>MOISES IVAN</t>
  </si>
  <si>
    <t>PERALTA PEREZ</t>
  </si>
  <si>
    <t>YNGRID MERCEDES</t>
  </si>
  <si>
    <t xml:space="preserve">PERALTA PICHARDO     </t>
  </si>
  <si>
    <t xml:space="preserve">DAVID ANTONIO  </t>
  </si>
  <si>
    <t xml:space="preserve">PEREZ                </t>
  </si>
  <si>
    <t>CORINA</t>
  </si>
  <si>
    <t>PEREZ ADAMES</t>
  </si>
  <si>
    <t xml:space="preserve">MARIBEL        </t>
  </si>
  <si>
    <t xml:space="preserve">PEREZ BATISTA        </t>
  </si>
  <si>
    <t xml:space="preserve">MARIA ELENA    </t>
  </si>
  <si>
    <t xml:space="preserve">PEREZ BELTRE         </t>
  </si>
  <si>
    <t>Responsable de Renovaciones y Modificaciones</t>
  </si>
  <si>
    <t xml:space="preserve">PEREZ CONTRERAS      </t>
  </si>
  <si>
    <t>MILDRED EDUVINGIS</t>
  </si>
  <si>
    <t>PEREZ GUERRERO</t>
  </si>
  <si>
    <t>DULCE ALEXANDRA</t>
  </si>
  <si>
    <t xml:space="preserve">PEREZ MARTINEZ       </t>
  </si>
  <si>
    <t>Subcontadora</t>
  </si>
  <si>
    <t>NINOSKA INDHIRA</t>
  </si>
  <si>
    <t xml:space="preserve">PEREZ PEREZ          </t>
  </si>
  <si>
    <t>Encargada Secc. Entrega de Registros</t>
  </si>
  <si>
    <t>ANA YESENIA</t>
  </si>
  <si>
    <t>PEREZ UREÑA</t>
  </si>
  <si>
    <t>(AMPI)</t>
  </si>
  <si>
    <t>Coordinadora academica</t>
  </si>
  <si>
    <t>YOCASTA</t>
  </si>
  <si>
    <t>PEREZ RINCON</t>
  </si>
  <si>
    <t xml:space="preserve">ZORAIDA C.     </t>
  </si>
  <si>
    <t xml:space="preserve">PICHARDO DIAZ        </t>
  </si>
  <si>
    <t>RAQUEL CAROLINA</t>
  </si>
  <si>
    <t>PICHARDO RODRIGUEZ</t>
  </si>
  <si>
    <t>Sub-Encargada</t>
  </si>
  <si>
    <t xml:space="preserve">VANTROI        </t>
  </si>
  <si>
    <t xml:space="preserve">PIMENTEL PUELLO      </t>
  </si>
  <si>
    <t xml:space="preserve">ELSA NIDIA     </t>
  </si>
  <si>
    <t xml:space="preserve">POLANCO MEJIA        </t>
  </si>
  <si>
    <t>KARINA ALTAGRACIA</t>
  </si>
  <si>
    <t xml:space="preserve">MARIA ALT.     </t>
  </si>
  <si>
    <t xml:space="preserve">POLONIA TORRES       </t>
  </si>
  <si>
    <t xml:space="preserve">ADONIS         </t>
  </si>
  <si>
    <t xml:space="preserve">PUELLO CRUZ          </t>
  </si>
  <si>
    <t xml:space="preserve">ZUNILDA        </t>
  </si>
  <si>
    <t xml:space="preserve">RAMIREZ              </t>
  </si>
  <si>
    <t xml:space="preserve">VICTOR MANUEL  </t>
  </si>
  <si>
    <t xml:space="preserve">RAMIREZ ALMANZAR     </t>
  </si>
  <si>
    <t>YISSEL GERALDINA</t>
  </si>
  <si>
    <t>RAMIREZ PEREZ</t>
  </si>
  <si>
    <t>IVANNA MELISSA N.</t>
  </si>
  <si>
    <t>RAMIREZ RAMOS</t>
  </si>
  <si>
    <t>STARLYN DE JESUS</t>
  </si>
  <si>
    <t>RAMIREZ REYES</t>
  </si>
  <si>
    <t>CASILDA</t>
  </si>
  <si>
    <t>RAMIREZ RODRIGUEZ</t>
  </si>
  <si>
    <t xml:space="preserve">ANDRES </t>
  </si>
  <si>
    <t>RAMIREZ VENTURA</t>
  </si>
  <si>
    <t>Encargado Ore</t>
  </si>
  <si>
    <t xml:space="preserve">SANTO NESTOR   </t>
  </si>
  <si>
    <t xml:space="preserve">RAMIREZ VILLAR       </t>
  </si>
  <si>
    <t>YAHAIRA</t>
  </si>
  <si>
    <t>REYES FEBLES</t>
  </si>
  <si>
    <t>RAMON MARIA</t>
  </si>
  <si>
    <t>REYES TEJADA</t>
  </si>
  <si>
    <t xml:space="preserve">NIEVES         </t>
  </si>
  <si>
    <t xml:space="preserve">RODRIGUEZ            </t>
  </si>
  <si>
    <t xml:space="preserve">FIORDALIZA     </t>
  </si>
  <si>
    <t xml:space="preserve">RODRIGUEZ DE JESUS   </t>
  </si>
  <si>
    <t>ORFELINA DEL ROSARIO</t>
  </si>
  <si>
    <t xml:space="preserve">RODRIGUEZ JAMATTE    </t>
  </si>
  <si>
    <t xml:space="preserve">LILIAN ALT.    </t>
  </si>
  <si>
    <t xml:space="preserve">RODRIGUEZ MORILLO    </t>
  </si>
  <si>
    <t>MARIELYS</t>
  </si>
  <si>
    <t>RODRIGUEZ RODRIGUEZ</t>
  </si>
  <si>
    <t xml:space="preserve">HUGO JOSE      </t>
  </si>
  <si>
    <t xml:space="preserve">RODRIGUEZ RODRIGUEZ  </t>
  </si>
  <si>
    <t>CHAVELY MERCEDES</t>
  </si>
  <si>
    <t>RODRIGUEZ TAVAREZ</t>
  </si>
  <si>
    <t>WILDRED MANUELA</t>
  </si>
  <si>
    <t>RODRIGUEZ VIDAL</t>
  </si>
  <si>
    <t xml:space="preserve">ANGEL MARIA    </t>
  </si>
  <si>
    <t xml:space="preserve">ROMERO ABREU         </t>
  </si>
  <si>
    <t>Coordinador de Inspecciones</t>
  </si>
  <si>
    <t>KENLY DIRRAELYS</t>
  </si>
  <si>
    <t>ROSA RODRIGUEZ</t>
  </si>
  <si>
    <t xml:space="preserve">Auxiliar  Rev. y Form. </t>
  </si>
  <si>
    <t xml:space="preserve">VIRGEN EUSEBIA </t>
  </si>
  <si>
    <t xml:space="preserve">ROSARIO              </t>
  </si>
  <si>
    <t>TESORERIA</t>
  </si>
  <si>
    <t>Encargada de  Tesoreria</t>
  </si>
  <si>
    <t xml:space="preserve">SERGIA         </t>
  </si>
  <si>
    <t xml:space="preserve">ROSARIO DE LA ROSA   </t>
  </si>
  <si>
    <t>EVANGELIA BETHANIA</t>
  </si>
  <si>
    <t>ROSARIO MARTINEZ</t>
  </si>
  <si>
    <t>ALIDA ENEROLIZA</t>
  </si>
  <si>
    <t xml:space="preserve">ROSARIO MATOS        </t>
  </si>
  <si>
    <t>PETRONILA DEL CARMEN</t>
  </si>
  <si>
    <t xml:space="preserve">ROSARIO MENDEZ       </t>
  </si>
  <si>
    <t>JOSE GREGORIO</t>
  </si>
  <si>
    <t>ROSARIO MORENO</t>
  </si>
  <si>
    <t>INOCENCIA CRISMERDY</t>
  </si>
  <si>
    <t>ROSARIO NUÑEZ</t>
  </si>
  <si>
    <t>JOHANNA ARLETTE</t>
  </si>
  <si>
    <t>ROSARIO ROSARIO</t>
  </si>
  <si>
    <t>Encargada Módulo  San Francisco</t>
  </si>
  <si>
    <t xml:space="preserve">ROSARIO VASQUEZ      </t>
  </si>
  <si>
    <t>PAMELA ALEJANDRA</t>
  </si>
  <si>
    <t>SALVADOR GUERRERO</t>
  </si>
  <si>
    <t xml:space="preserve">CARLOS MANUEL  </t>
  </si>
  <si>
    <t xml:space="preserve">SANCHEZ              </t>
  </si>
  <si>
    <t>EUGENIA ANTONIA</t>
  </si>
  <si>
    <t xml:space="preserve">SANCHEZ BRETON       </t>
  </si>
  <si>
    <t>ADRIANA</t>
  </si>
  <si>
    <t>SANCHEZ GONZALEZ</t>
  </si>
  <si>
    <t>Enfermera</t>
  </si>
  <si>
    <t>NELLY MARIA VENERANDA</t>
  </si>
  <si>
    <t>SANCHEZ NUÑEZ</t>
  </si>
  <si>
    <t xml:space="preserve">CAROLINA       </t>
  </si>
  <si>
    <t xml:space="preserve">SANCHEZ REYES        </t>
  </si>
  <si>
    <t xml:space="preserve">MANUEL         </t>
  </si>
  <si>
    <t xml:space="preserve">SANCHEZ RODRIGUEZ    </t>
  </si>
  <si>
    <t>Jardinero</t>
  </si>
  <si>
    <t>AMADIS DANCALIS</t>
  </si>
  <si>
    <t>SANTANA DE LA CRUZ</t>
  </si>
  <si>
    <t>ROSA LILIBEL</t>
  </si>
  <si>
    <t>SANTANA DISLA</t>
  </si>
  <si>
    <t xml:space="preserve">GIANCARLOS O.  </t>
  </si>
  <si>
    <t xml:space="preserve">SANTANA FLORIMON     </t>
  </si>
  <si>
    <t xml:space="preserve">ANGELICA MARIA </t>
  </si>
  <si>
    <t xml:space="preserve">SANTOS MARIÑEZ       </t>
  </si>
  <si>
    <t>Encargada Planifación y Des.</t>
  </si>
  <si>
    <t xml:space="preserve">ALEJANDRO      </t>
  </si>
  <si>
    <t xml:space="preserve">SANTOS PEREZ         </t>
  </si>
  <si>
    <t xml:space="preserve">SIPRIANA       </t>
  </si>
  <si>
    <t xml:space="preserve">SANTOS SANTOS        </t>
  </si>
  <si>
    <t xml:space="preserve">FLORANGEL      </t>
  </si>
  <si>
    <t xml:space="preserve">SEGURA LOPEZ         </t>
  </si>
  <si>
    <t xml:space="preserve">VIRGILIO       </t>
  </si>
  <si>
    <t xml:space="preserve">SEGURA SEGURA        </t>
  </si>
  <si>
    <t xml:space="preserve">MANUEL EUGENIO </t>
  </si>
  <si>
    <t xml:space="preserve">SEIJAS ROSA          </t>
  </si>
  <si>
    <t>Coordinador de Publicaciones</t>
  </si>
  <si>
    <t>RAMÓN ENRIQUE</t>
  </si>
  <si>
    <t>SERRANO</t>
  </si>
  <si>
    <t>SANTO</t>
  </si>
  <si>
    <t>SEVERINO HERNANDEZ</t>
  </si>
  <si>
    <t>NOEMI</t>
  </si>
  <si>
    <t>SOLANO COMPRES</t>
  </si>
  <si>
    <t>GILBERTO</t>
  </si>
  <si>
    <t>SOLANO MONTERO</t>
  </si>
  <si>
    <t>LORENZA</t>
  </si>
  <si>
    <t>SOLANO SORIANO</t>
  </si>
  <si>
    <t xml:space="preserve">YINET          </t>
  </si>
  <si>
    <t xml:space="preserve">SOTO ISA             </t>
  </si>
  <si>
    <t>Coordinador Técnico</t>
  </si>
  <si>
    <t>JUAN ANTONIO</t>
  </si>
  <si>
    <t>SOTO SANCHEZ</t>
  </si>
  <si>
    <t xml:space="preserve">LUCIA ALT.     </t>
  </si>
  <si>
    <t xml:space="preserve">STERLING MARTINEZ    </t>
  </si>
  <si>
    <t>CARMEN DOLORES</t>
  </si>
  <si>
    <t>SUAREZ ORTEGA</t>
  </si>
  <si>
    <t>Encargada</t>
  </si>
  <si>
    <t xml:space="preserve">GISSELLE S.    </t>
  </si>
  <si>
    <t xml:space="preserve">SURIEL MEDINA        </t>
  </si>
  <si>
    <t xml:space="preserve">DORIS ROSALINA </t>
  </si>
  <si>
    <t xml:space="preserve">TAMAYO DE LA CRUZ    </t>
  </si>
  <si>
    <t>JOSE ALBERTO</t>
  </si>
  <si>
    <t>TAVERAS PEÑA</t>
  </si>
  <si>
    <t xml:space="preserve">MAYRA ALT.     </t>
  </si>
  <si>
    <t xml:space="preserve">TAVERAS VARGAS       </t>
  </si>
  <si>
    <t>TEJADA BUENO</t>
  </si>
  <si>
    <t xml:space="preserve">ANGELA AMADA </t>
  </si>
  <si>
    <t>TEJEDA PIÑA</t>
  </si>
  <si>
    <t>PROTOCOLO</t>
  </si>
  <si>
    <t>NARCIS GEORGINA</t>
  </si>
  <si>
    <t xml:space="preserve">TEJADA CUELLO        </t>
  </si>
  <si>
    <t>Encargada (CATI)</t>
  </si>
  <si>
    <t xml:space="preserve">GABRIELA       </t>
  </si>
  <si>
    <t xml:space="preserve">TEJEDA               </t>
  </si>
  <si>
    <t>RAFAEL ARTURO</t>
  </si>
  <si>
    <t>TERRERO RAMOS</t>
  </si>
  <si>
    <t>FRANCISCO ANTONIO</t>
  </si>
  <si>
    <t xml:space="preserve">TIBURCIO PEÑALO      </t>
  </si>
  <si>
    <t>ELDA ALTAGRACIA</t>
  </si>
  <si>
    <t xml:space="preserve">TIRADO RODRIGUEZ     </t>
  </si>
  <si>
    <t>LUIS RAFAEL</t>
  </si>
  <si>
    <t>TORRES HENRIQUEZ</t>
  </si>
  <si>
    <t>JUAN ESTEBAN</t>
  </si>
  <si>
    <t>UBIERA DIAZ</t>
  </si>
  <si>
    <t>MARCOS GELPIS</t>
  </si>
  <si>
    <t>URBAEZ MATOS</t>
  </si>
  <si>
    <t xml:space="preserve">MARIANA        </t>
  </si>
  <si>
    <t xml:space="preserve">UREÑA CEPEDA         </t>
  </si>
  <si>
    <t>SUSANA ALFONSINA</t>
  </si>
  <si>
    <t>UREÑA PICHARDO</t>
  </si>
  <si>
    <t xml:space="preserve">ALTAGRACIA     </t>
  </si>
  <si>
    <t xml:space="preserve">UREÑA SANTANA        </t>
  </si>
  <si>
    <t>Gerente Coop. Empl.</t>
  </si>
  <si>
    <t>FERMIN</t>
  </si>
  <si>
    <t>VALENZUELA TAVERAS</t>
  </si>
  <si>
    <t>CHRISTOPHER</t>
  </si>
  <si>
    <t>VALERIO</t>
  </si>
  <si>
    <t xml:space="preserve">JOSE ANTONIO   </t>
  </si>
  <si>
    <t xml:space="preserve">VALERIO MARMOLEJOS   </t>
  </si>
  <si>
    <t xml:space="preserve">IVETTE YANET   </t>
  </si>
  <si>
    <t xml:space="preserve">VARGAS TAVAREZ       </t>
  </si>
  <si>
    <t>Directora de Signos  Distintivos</t>
  </si>
  <si>
    <t xml:space="preserve">SAMIRA M.      </t>
  </si>
  <si>
    <t xml:space="preserve">VASQUEZ GUTIERREZ    </t>
  </si>
  <si>
    <t>CARLOS JOSE</t>
  </si>
  <si>
    <t>VASQUEZ ZACARIAS</t>
  </si>
  <si>
    <t xml:space="preserve">JEFRY ALEXANDER </t>
  </si>
  <si>
    <t>VASQUEZ MARTE</t>
  </si>
  <si>
    <t xml:space="preserve">ZORAYA         </t>
  </si>
  <si>
    <t xml:space="preserve">VEGA SANTOS          </t>
  </si>
  <si>
    <t>ARGENIS YOMAYRA</t>
  </si>
  <si>
    <t>VEGA GERMAN</t>
  </si>
  <si>
    <t>Auxiliar de Archivo</t>
  </si>
  <si>
    <t xml:space="preserve">MARIA CRISTINA </t>
  </si>
  <si>
    <t xml:space="preserve">VEGAS MARTINEZ       </t>
  </si>
  <si>
    <t xml:space="preserve">MARIA TERESA   </t>
  </si>
  <si>
    <t xml:space="preserve">VELASQUEZ ARISTIZABA </t>
  </si>
  <si>
    <t>Encargada de Recursos Humanos</t>
  </si>
  <si>
    <t>JISSANIA MARIA</t>
  </si>
  <si>
    <t>VELOZ GUTIERREZ</t>
  </si>
  <si>
    <t>FAVIO NINO</t>
  </si>
  <si>
    <t>VILLAR GONZALEZ</t>
  </si>
  <si>
    <t>MARCOS BENJAMIN</t>
  </si>
  <si>
    <t>VILLAMAN LIRIANO</t>
  </si>
  <si>
    <t>ROSAURA</t>
  </si>
  <si>
    <t>VILLAVICENCIO GUERRERO</t>
  </si>
  <si>
    <t xml:space="preserve">ROSANNA        </t>
  </si>
  <si>
    <t xml:space="preserve">VIZCAINO MERCEDES    </t>
  </si>
  <si>
    <t xml:space="preserve">BELKIS ALIDA </t>
  </si>
  <si>
    <t>YERMENOS BRACHE</t>
  </si>
  <si>
    <t>ENC. De Relaciones Interinstitucionales</t>
  </si>
  <si>
    <t>DIVISION DE COMUNICAACIONES</t>
  </si>
  <si>
    <t>Correspondiente al mes de julio del año  2014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</si>
</sst>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(* #,##0.00_);_(* \(#,##0.00\);_(* &quot;-&quot;??_);_(@_)"/>
  </numFmts>
  <fonts count="17" x14ac:knownFonts="1">
    <font>
      <sz val="10"/>
      <name val="Arial"/>
    </font>
    <font>
      <sz val="10"/>
      <name val="Arial"/>
    </font>
    <font>
      <sz val="12"/>
      <name val="Arial"/>
      <family val="2"/>
    </font>
    <font>
      <sz val="10"/>
      <name val="Arial"/>
      <family val="2"/>
    </font>
    <font>
      <b/>
      <sz val="14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sz val="20"/>
      <name val="Arial"/>
      <family val="2"/>
    </font>
    <font>
      <b/>
      <sz val="10"/>
      <name val="Arial"/>
      <family val="2"/>
    </font>
    <font>
      <i/>
      <sz val="12"/>
      <name val="Arial"/>
      <family val="2"/>
    </font>
    <font>
      <i/>
      <sz val="14"/>
      <name val="Arial"/>
      <family val="2"/>
    </font>
    <font>
      <i/>
      <sz val="10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sz val="12"/>
      <color indexed="8"/>
      <name val="Arial"/>
      <family val="2"/>
    </font>
    <font>
      <b/>
      <sz val="12"/>
      <color indexed="8"/>
      <name val="Arial"/>
      <family val="2"/>
    </font>
    <font>
      <sz val="16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</fills>
  <borders count="17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43" fontId="3" fillId="0" borderId="0" applyFont="0" applyFill="0" applyBorder="0" applyAlignment="0" applyProtection="0"/>
    <xf numFmtId="0" fontId="3" fillId="0" borderId="0"/>
    <xf numFmtId="9" fontId="3" fillId="0" borderId="0" applyFont="0" applyFill="0" applyBorder="0" applyAlignment="0" applyProtection="0"/>
  </cellStyleXfs>
  <cellXfs count="113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43" fontId="3" fillId="2" borderId="0" xfId="1" applyFont="1" applyFill="1" applyAlignment="1">
      <alignment vertical="center"/>
    </xf>
    <xf numFmtId="0" fontId="4" fillId="2" borderId="0" xfId="0" applyFont="1" applyFill="1" applyAlignment="1">
      <alignment vertical="center"/>
    </xf>
    <xf numFmtId="0" fontId="5" fillId="2" borderId="0" xfId="0" applyFont="1" applyFill="1" applyAlignment="1">
      <alignment vertical="center"/>
    </xf>
    <xf numFmtId="0" fontId="6" fillId="0" borderId="0" xfId="0" applyFont="1" applyFill="1" applyBorder="1" applyAlignment="1">
      <alignment horizontal="center" vertical="top"/>
    </xf>
    <xf numFmtId="0" fontId="7" fillId="0" borderId="0" xfId="0" applyFont="1" applyFill="1" applyBorder="1" applyAlignment="1">
      <alignment horizontal="center" vertical="top"/>
    </xf>
    <xf numFmtId="0" fontId="7" fillId="2" borderId="0" xfId="0" applyFont="1" applyFill="1" applyBorder="1" applyAlignment="1">
      <alignment horizontal="center" vertical="top"/>
    </xf>
    <xf numFmtId="43" fontId="8" fillId="2" borderId="0" xfId="1" applyFont="1" applyFill="1" applyBorder="1" applyAlignment="1">
      <alignment horizontal="center" vertical="top"/>
    </xf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43" fontId="11" fillId="2" borderId="0" xfId="1" applyFont="1" applyFill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  <xf numFmtId="43" fontId="8" fillId="2" borderId="0" xfId="1" applyFont="1" applyFill="1" applyAlignment="1">
      <alignment horizontal="center" vertical="center"/>
    </xf>
    <xf numFmtId="0" fontId="4" fillId="2" borderId="0" xfId="0" applyFont="1" applyFill="1" applyAlignment="1">
      <alignment horizontal="center" vertical="center"/>
    </xf>
    <xf numFmtId="0" fontId="6" fillId="4" borderId="2" xfId="0" applyFont="1" applyFill="1" applyBorder="1" applyAlignment="1">
      <alignment horizontal="center" vertical="distributed"/>
    </xf>
    <xf numFmtId="0" fontId="6" fillId="4" borderId="3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distributed"/>
    </xf>
    <xf numFmtId="0" fontId="12" fillId="4" borderId="1" xfId="0" applyFont="1" applyFill="1" applyBorder="1" applyAlignment="1">
      <alignment horizontal="center" vertical="center"/>
    </xf>
    <xf numFmtId="0" fontId="12" fillId="3" borderId="1" xfId="0" applyFont="1" applyFill="1" applyBorder="1" applyAlignment="1">
      <alignment vertical="distributed"/>
    </xf>
    <xf numFmtId="0" fontId="13" fillId="0" borderId="0" xfId="0" applyFont="1" applyAlignment="1">
      <alignment vertical="center"/>
    </xf>
    <xf numFmtId="0" fontId="12" fillId="4" borderId="7" xfId="0" applyFont="1" applyFill="1" applyBorder="1" applyAlignment="1">
      <alignment horizontal="center" vertical="distributed"/>
    </xf>
    <xf numFmtId="0" fontId="12" fillId="4" borderId="7" xfId="0" applyFont="1" applyFill="1" applyBorder="1" applyAlignment="1">
      <alignment horizontal="center" vertical="center"/>
    </xf>
    <xf numFmtId="0" fontId="12" fillId="3" borderId="7" xfId="0" applyFont="1" applyFill="1" applyBorder="1" applyAlignment="1">
      <alignment vertical="distributed"/>
    </xf>
    <xf numFmtId="0" fontId="12" fillId="3" borderId="1" xfId="0" applyFont="1" applyFill="1" applyBorder="1" applyAlignment="1">
      <alignment horizontal="center" vertical="center"/>
    </xf>
    <xf numFmtId="43" fontId="13" fillId="2" borderId="0" xfId="0" applyNumberFormat="1" applyFont="1" applyFill="1" applyAlignment="1">
      <alignment horizontal="center" vertical="center"/>
    </xf>
    <xf numFmtId="0" fontId="13" fillId="2" borderId="0" xfId="0" applyFont="1" applyFill="1" applyAlignment="1">
      <alignment horizontal="center" vertical="center"/>
    </xf>
    <xf numFmtId="0" fontId="2" fillId="0" borderId="10" xfId="0" applyFont="1" applyFill="1" applyBorder="1" applyAlignment="1">
      <alignment horizontal="left" vertical="distributed"/>
    </xf>
    <xf numFmtId="0" fontId="14" fillId="0" borderId="10" xfId="0" applyFont="1" applyFill="1" applyBorder="1" applyAlignment="1">
      <alignment horizontal="left" vertical="distributed"/>
    </xf>
    <xf numFmtId="43" fontId="14" fillId="0" borderId="10" xfId="1" applyFont="1" applyFill="1" applyBorder="1" applyAlignment="1">
      <alignment horizontal="right" vertical="top"/>
    </xf>
    <xf numFmtId="43" fontId="14" fillId="3" borderId="10" xfId="1" applyFont="1" applyFill="1" applyBorder="1" applyAlignment="1">
      <alignment horizontal="right" vertical="top"/>
    </xf>
    <xf numFmtId="0" fontId="13" fillId="2" borderId="0" xfId="0" applyFont="1" applyFill="1" applyAlignment="1">
      <alignment vertical="center"/>
    </xf>
    <xf numFmtId="0" fontId="2" fillId="2" borderId="10" xfId="0" applyFont="1" applyFill="1" applyBorder="1" applyAlignment="1">
      <alignment horizontal="left" vertical="distributed"/>
    </xf>
    <xf numFmtId="0" fontId="14" fillId="2" borderId="10" xfId="0" applyFont="1" applyFill="1" applyBorder="1" applyAlignment="1">
      <alignment horizontal="left" vertical="distributed"/>
    </xf>
    <xf numFmtId="43" fontId="14" fillId="2" borderId="10" xfId="1" applyFont="1" applyFill="1" applyBorder="1" applyAlignment="1">
      <alignment horizontal="right" vertical="top"/>
    </xf>
    <xf numFmtId="0" fontId="13" fillId="2" borderId="0" xfId="0" applyFont="1" applyFill="1" applyBorder="1" applyAlignment="1">
      <alignment vertical="center"/>
    </xf>
    <xf numFmtId="0" fontId="0" fillId="2" borderId="0" xfId="0" applyFill="1" applyBorder="1" applyAlignment="1">
      <alignment vertical="center"/>
    </xf>
    <xf numFmtId="43" fontId="2" fillId="3" borderId="10" xfId="1" applyFont="1" applyFill="1" applyBorder="1" applyAlignment="1">
      <alignment horizontal="right" vertical="top"/>
    </xf>
    <xf numFmtId="0" fontId="0" fillId="0" borderId="0" xfId="0" applyAlignment="1">
      <alignment vertical="center"/>
    </xf>
    <xf numFmtId="43" fontId="15" fillId="0" borderId="10" xfId="1" applyFont="1" applyFill="1" applyBorder="1" applyAlignment="1">
      <alignment horizontal="right" vertical="top"/>
    </xf>
    <xf numFmtId="0" fontId="2" fillId="2" borderId="10" xfId="0" applyFont="1" applyFill="1" applyBorder="1" applyAlignment="1">
      <alignment vertical="center"/>
    </xf>
    <xf numFmtId="0" fontId="2" fillId="0" borderId="10" xfId="0" applyFont="1" applyFill="1" applyBorder="1" applyAlignment="1">
      <alignment horizontal="left"/>
    </xf>
    <xf numFmtId="0" fontId="0" fillId="0" borderId="0" xfId="0" applyFill="1" applyAlignment="1">
      <alignment vertical="center"/>
    </xf>
    <xf numFmtId="0" fontId="2" fillId="0" borderId="10" xfId="0" applyFont="1" applyBorder="1" applyAlignment="1">
      <alignment vertical="center" wrapText="1"/>
    </xf>
    <xf numFmtId="43" fontId="2" fillId="0" borderId="0" xfId="1" applyFont="1" applyAlignment="1">
      <alignment vertical="center"/>
    </xf>
    <xf numFmtId="0" fontId="2" fillId="0" borderId="0" xfId="0" applyFont="1" applyAlignment="1">
      <alignment vertical="center"/>
    </xf>
    <xf numFmtId="43" fontId="0" fillId="0" borderId="0" xfId="0" applyNumberFormat="1" applyAlignment="1">
      <alignment vertical="center"/>
    </xf>
    <xf numFmtId="43" fontId="0" fillId="0" borderId="0" xfId="1" applyFont="1" applyAlignment="1">
      <alignment vertical="center"/>
    </xf>
    <xf numFmtId="43" fontId="1" fillId="2" borderId="0" xfId="1" applyFont="1" applyFill="1" applyAlignment="1">
      <alignment vertical="center"/>
    </xf>
    <xf numFmtId="0" fontId="12" fillId="3" borderId="1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distributed"/>
    </xf>
    <xf numFmtId="0" fontId="12" fillId="3" borderId="1" xfId="0" applyFont="1" applyFill="1" applyBorder="1" applyAlignment="1">
      <alignment horizontal="center" vertical="distributed"/>
    </xf>
    <xf numFmtId="0" fontId="12" fillId="3" borderId="7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center"/>
    </xf>
    <xf numFmtId="0" fontId="12" fillId="3" borderId="5" xfId="0" applyFont="1" applyFill="1" applyBorder="1" applyAlignment="1">
      <alignment horizontal="center" vertical="center"/>
    </xf>
    <xf numFmtId="0" fontId="12" fillId="3" borderId="6" xfId="0" applyFont="1" applyFill="1" applyBorder="1" applyAlignment="1">
      <alignment horizontal="center" vertical="center"/>
    </xf>
    <xf numFmtId="0" fontId="12" fillId="3" borderId="2" xfId="0" applyFont="1" applyFill="1" applyBorder="1" applyAlignment="1">
      <alignment horizontal="center" vertical="center"/>
    </xf>
    <xf numFmtId="0" fontId="12" fillId="3" borderId="3" xfId="0" applyFont="1" applyFill="1" applyBorder="1" applyAlignment="1">
      <alignment horizontal="center" vertical="center"/>
    </xf>
    <xf numFmtId="0" fontId="6" fillId="4" borderId="8" xfId="0" applyFont="1" applyFill="1" applyBorder="1" applyAlignment="1">
      <alignment horizontal="center" vertical="distributed"/>
    </xf>
    <xf numFmtId="0" fontId="6" fillId="4" borderId="9" xfId="0" applyFont="1" applyFill="1" applyBorder="1" applyAlignment="1">
      <alignment horizontal="center" vertical="distributed"/>
    </xf>
    <xf numFmtId="0" fontId="12" fillId="3" borderId="4" xfId="0" applyFont="1" applyFill="1" applyBorder="1" applyAlignment="1">
      <alignment horizontal="center" vertical="distributed"/>
    </xf>
    <xf numFmtId="0" fontId="12" fillId="3" borderId="6" xfId="0" applyFont="1" applyFill="1" applyBorder="1" applyAlignment="1">
      <alignment horizontal="center" vertical="distributed"/>
    </xf>
    <xf numFmtId="43" fontId="6" fillId="3" borderId="1" xfId="1" applyFont="1" applyFill="1" applyBorder="1" applyAlignment="1">
      <alignment horizontal="center" vertical="distributed"/>
    </xf>
    <xf numFmtId="0" fontId="16" fillId="2" borderId="0" xfId="0" applyFont="1" applyFill="1" applyAlignment="1">
      <alignment vertical="center"/>
    </xf>
    <xf numFmtId="0" fontId="16" fillId="0" borderId="0" xfId="0" applyFont="1" applyAlignment="1">
      <alignment vertical="center"/>
    </xf>
    <xf numFmtId="43" fontId="16" fillId="0" borderId="0" xfId="0" applyNumberFormat="1" applyFont="1" applyAlignment="1">
      <alignment vertical="center"/>
    </xf>
    <xf numFmtId="43" fontId="16" fillId="2" borderId="0" xfId="0" applyNumberFormat="1" applyFont="1" applyFill="1" applyAlignment="1">
      <alignment horizontal="center" vertical="center"/>
    </xf>
    <xf numFmtId="43" fontId="2" fillId="3" borderId="10" xfId="0" applyNumberFormat="1" applyFont="1" applyFill="1" applyBorder="1" applyAlignment="1">
      <alignment vertical="center"/>
    </xf>
    <xf numFmtId="43" fontId="2" fillId="3" borderId="10" xfId="1" applyFont="1" applyFill="1" applyBorder="1" applyAlignment="1">
      <alignment vertical="center"/>
    </xf>
    <xf numFmtId="0" fontId="14" fillId="3" borderId="10" xfId="0" applyFont="1" applyFill="1" applyBorder="1" applyAlignment="1">
      <alignment horizontal="center" vertical="top"/>
    </xf>
    <xf numFmtId="0" fontId="14" fillId="0" borderId="10" xfId="0" applyFont="1" applyFill="1" applyBorder="1" applyAlignment="1">
      <alignment vertical="top"/>
    </xf>
    <xf numFmtId="0" fontId="2" fillId="2" borderId="10" xfId="0" applyFont="1" applyFill="1" applyBorder="1" applyAlignment="1">
      <alignment horizontal="center" vertical="center"/>
    </xf>
    <xf numFmtId="4" fontId="2" fillId="3" borderId="10" xfId="0" applyNumberFormat="1" applyFont="1" applyFill="1" applyBorder="1" applyAlignment="1">
      <alignment horizontal="center" vertical="center"/>
    </xf>
    <xf numFmtId="43" fontId="15" fillId="3" borderId="10" xfId="1" applyFont="1" applyFill="1" applyBorder="1" applyAlignment="1">
      <alignment horizontal="right" vertical="top"/>
    </xf>
    <xf numFmtId="3" fontId="2" fillId="3" borderId="10" xfId="0" applyNumberFormat="1" applyFont="1" applyFill="1" applyBorder="1" applyAlignment="1">
      <alignment horizontal="center" vertical="center"/>
    </xf>
    <xf numFmtId="0" fontId="14" fillId="2" borderId="10" xfId="0" applyFont="1" applyFill="1" applyBorder="1" applyAlignment="1">
      <alignment vertical="top"/>
    </xf>
    <xf numFmtId="0" fontId="2" fillId="0" borderId="10" xfId="0" applyFont="1" applyFill="1" applyBorder="1" applyAlignment="1">
      <alignment horizontal="center" vertical="center"/>
    </xf>
    <xf numFmtId="43" fontId="2" fillId="3" borderId="10" xfId="1" applyFont="1" applyFill="1" applyBorder="1" applyAlignment="1">
      <alignment horizontal="center" vertical="center"/>
    </xf>
    <xf numFmtId="0" fontId="14" fillId="3" borderId="10" xfId="0" applyFont="1" applyFill="1" applyBorder="1" applyAlignment="1">
      <alignment horizontal="center"/>
    </xf>
    <xf numFmtId="0" fontId="14" fillId="0" borderId="10" xfId="0" applyFont="1" applyFill="1" applyBorder="1" applyAlignment="1"/>
    <xf numFmtId="43" fontId="2" fillId="3" borderId="10" xfId="1" applyFont="1" applyFill="1" applyBorder="1" applyAlignment="1">
      <alignment horizontal="right" vertical="center"/>
    </xf>
    <xf numFmtId="0" fontId="2" fillId="0" borderId="10" xfId="0" applyFont="1" applyFill="1" applyBorder="1" applyAlignment="1">
      <alignment vertical="top"/>
    </xf>
    <xf numFmtId="43" fontId="2" fillId="3" borderId="10" xfId="1" applyFont="1" applyFill="1" applyBorder="1" applyAlignment="1">
      <alignment horizontal="left" vertical="center"/>
    </xf>
    <xf numFmtId="0" fontId="2" fillId="3" borderId="10" xfId="0" applyFont="1" applyFill="1" applyBorder="1" applyAlignment="1">
      <alignment horizontal="center" vertical="top"/>
    </xf>
    <xf numFmtId="0" fontId="14" fillId="0" borderId="10" xfId="0" applyFont="1" applyFill="1" applyBorder="1" applyAlignment="1">
      <alignment horizontal="left" vertical="top"/>
    </xf>
    <xf numFmtId="0" fontId="14" fillId="3" borderId="10" xfId="0" applyFont="1" applyFill="1" applyBorder="1" applyAlignment="1">
      <alignment horizontal="center" vertical="top" wrapText="1"/>
    </xf>
    <xf numFmtId="0" fontId="14" fillId="2" borderId="10" xfId="0" applyFont="1" applyFill="1" applyBorder="1" applyAlignment="1">
      <alignment horizontal="left" vertical="top"/>
    </xf>
    <xf numFmtId="0" fontId="2" fillId="0" borderId="10" xfId="0" applyFont="1" applyBorder="1" applyAlignment="1">
      <alignment vertical="center"/>
    </xf>
    <xf numFmtId="0" fontId="2" fillId="3" borderId="10" xfId="0" applyFont="1" applyFill="1" applyBorder="1" applyAlignment="1">
      <alignment horizontal="center"/>
    </xf>
    <xf numFmtId="0" fontId="14" fillId="3" borderId="12" xfId="0" applyFont="1" applyFill="1" applyBorder="1" applyAlignment="1">
      <alignment horizontal="center" vertical="top"/>
    </xf>
    <xf numFmtId="0" fontId="14" fillId="0" borderId="12" xfId="0" applyFont="1" applyFill="1" applyBorder="1" applyAlignment="1">
      <alignment vertical="top"/>
    </xf>
    <xf numFmtId="0" fontId="2" fillId="0" borderId="12" xfId="0" applyFont="1" applyFill="1" applyBorder="1" applyAlignment="1">
      <alignment horizontal="left" vertical="distributed"/>
    </xf>
    <xf numFmtId="0" fontId="14" fillId="0" borderId="12" xfId="0" applyFont="1" applyFill="1" applyBorder="1" applyAlignment="1">
      <alignment horizontal="left" vertical="distributed"/>
    </xf>
    <xf numFmtId="0" fontId="2" fillId="2" borderId="12" xfId="0" applyFont="1" applyFill="1" applyBorder="1" applyAlignment="1">
      <alignment horizontal="center" vertical="center"/>
    </xf>
    <xf numFmtId="43" fontId="14" fillId="0" borderId="12" xfId="1" applyFont="1" applyFill="1" applyBorder="1" applyAlignment="1">
      <alignment horizontal="right" vertical="top"/>
    </xf>
    <xf numFmtId="43" fontId="14" fillId="3" borderId="12" xfId="1" applyFont="1" applyFill="1" applyBorder="1" applyAlignment="1">
      <alignment horizontal="right" vertical="top"/>
    </xf>
    <xf numFmtId="4" fontId="2" fillId="3" borderId="12" xfId="0" applyNumberFormat="1" applyFont="1" applyFill="1" applyBorder="1" applyAlignment="1">
      <alignment horizontal="center" vertical="center"/>
    </xf>
    <xf numFmtId="43" fontId="2" fillId="3" borderId="12" xfId="1" applyFont="1" applyFill="1" applyBorder="1" applyAlignment="1">
      <alignment vertical="center"/>
    </xf>
    <xf numFmtId="43" fontId="15" fillId="3" borderId="12" xfId="1" applyFont="1" applyFill="1" applyBorder="1" applyAlignment="1">
      <alignment horizontal="right" vertical="top"/>
    </xf>
    <xf numFmtId="3" fontId="2" fillId="3" borderId="12" xfId="0" applyNumberFormat="1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distributed"/>
    </xf>
    <xf numFmtId="0" fontId="6" fillId="4" borderId="14" xfId="0" applyFont="1" applyFill="1" applyBorder="1" applyAlignment="1">
      <alignment horizontal="center" vertical="distributed"/>
    </xf>
    <xf numFmtId="0" fontId="6" fillId="4" borderId="15" xfId="0" applyFont="1" applyFill="1" applyBorder="1" applyAlignment="1">
      <alignment horizontal="center" vertical="distributed"/>
    </xf>
    <xf numFmtId="0" fontId="12" fillId="4" borderId="13" xfId="0" applyFont="1" applyFill="1" applyBorder="1" applyAlignment="1">
      <alignment horizontal="center" vertical="distributed"/>
    </xf>
    <xf numFmtId="0" fontId="12" fillId="4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horizontal="center" vertical="center"/>
    </xf>
    <xf numFmtId="0" fontId="12" fillId="3" borderId="13" xfId="0" applyFont="1" applyFill="1" applyBorder="1" applyAlignment="1">
      <alignment vertical="distributed"/>
    </xf>
    <xf numFmtId="0" fontId="12" fillId="3" borderId="11" xfId="0" applyFont="1" applyFill="1" applyBorder="1" applyAlignment="1">
      <alignment horizontal="center" vertical="distributed"/>
    </xf>
    <xf numFmtId="43" fontId="6" fillId="3" borderId="13" xfId="1" applyFont="1" applyFill="1" applyBorder="1" applyAlignment="1">
      <alignment horizontal="center" vertical="distributed"/>
    </xf>
    <xf numFmtId="0" fontId="12" fillId="3" borderId="16" xfId="0" applyFont="1" applyFill="1" applyBorder="1" applyAlignment="1">
      <alignment horizontal="center" vertical="distributed"/>
    </xf>
    <xf numFmtId="0" fontId="12" fillId="3" borderId="13" xfId="0" applyFont="1" applyFill="1" applyBorder="1" applyAlignment="1">
      <alignment horizontal="center" vertical="distributed"/>
    </xf>
  </cellXfs>
  <cellStyles count="5">
    <cellStyle name="Millares" xfId="1" builtinId="3"/>
    <cellStyle name="Millares 2" xfId="2"/>
    <cellStyle name="Normal" xfId="0" builtinId="0"/>
    <cellStyle name="Normal 2" xfId="3"/>
    <cellStyle name="Porcentual 2" xfId="4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5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6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7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8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9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10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11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20</xdr:col>
      <xdr:colOff>619125</xdr:colOff>
      <xdr:row>0</xdr:row>
      <xdr:rowOff>0</xdr:rowOff>
    </xdr:from>
    <xdr:to>
      <xdr:col>21</xdr:col>
      <xdr:colOff>533400</xdr:colOff>
      <xdr:row>4</xdr:row>
      <xdr:rowOff>276225</xdr:rowOff>
    </xdr:to>
    <xdr:pic>
      <xdr:nvPicPr>
        <xdr:cNvPr id="12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19373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15</xdr:col>
      <xdr:colOff>1104900</xdr:colOff>
      <xdr:row>0</xdr:row>
      <xdr:rowOff>0</xdr:rowOff>
    </xdr:from>
    <xdr:to>
      <xdr:col>16</xdr:col>
      <xdr:colOff>895350</xdr:colOff>
      <xdr:row>4</xdr:row>
      <xdr:rowOff>276225</xdr:rowOff>
    </xdr:to>
    <xdr:pic>
      <xdr:nvPicPr>
        <xdr:cNvPr id="13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6136600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276225</xdr:rowOff>
    </xdr:to>
    <xdr:pic>
      <xdr:nvPicPr>
        <xdr:cNvPr id="14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276225</xdr:rowOff>
    </xdr:to>
    <xdr:pic>
      <xdr:nvPicPr>
        <xdr:cNvPr id="15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276225</xdr:rowOff>
    </xdr:to>
    <xdr:pic>
      <xdr:nvPicPr>
        <xdr:cNvPr id="16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276225</xdr:rowOff>
    </xdr:to>
    <xdr:pic>
      <xdr:nvPicPr>
        <xdr:cNvPr id="17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276225</xdr:rowOff>
    </xdr:to>
    <xdr:pic>
      <xdr:nvPicPr>
        <xdr:cNvPr id="18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276225</xdr:rowOff>
    </xdr:to>
    <xdr:pic>
      <xdr:nvPicPr>
        <xdr:cNvPr id="19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7</xdr:col>
      <xdr:colOff>1076325</xdr:colOff>
      <xdr:row>0</xdr:row>
      <xdr:rowOff>0</xdr:rowOff>
    </xdr:from>
    <xdr:to>
      <xdr:col>8</xdr:col>
      <xdr:colOff>790575</xdr:colOff>
      <xdr:row>4</xdr:row>
      <xdr:rowOff>276225</xdr:rowOff>
    </xdr:to>
    <xdr:pic>
      <xdr:nvPicPr>
        <xdr:cNvPr id="20" name="Picture 1" descr="b5c1b4fd-de31-40f0-9206-9b36cc039c1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6468725" y="0"/>
          <a:ext cx="971550" cy="107632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</sheetPr>
  <dimension ref="A1:DL379"/>
  <sheetViews>
    <sheetView tabSelected="1" topLeftCell="H335" zoomScale="70" zoomScaleNormal="70" workbookViewId="0">
      <selection activeCell="O364" sqref="O364"/>
    </sheetView>
  </sheetViews>
  <sheetFormatPr baseColWidth="10" defaultColWidth="9.140625" defaultRowHeight="15" x14ac:dyDescent="0.2"/>
  <cols>
    <col min="1" max="1" width="10" style="1" customWidth="1"/>
    <col min="2" max="2" width="36.28515625" style="47" bestFit="1" customWidth="1"/>
    <col min="3" max="3" width="41" style="47" customWidth="1"/>
    <col min="4" max="4" width="37" style="40" customWidth="1"/>
    <col min="5" max="5" width="41.42578125" style="40" customWidth="1"/>
    <col min="6" max="6" width="40.42578125" style="40" customWidth="1"/>
    <col min="7" max="7" width="24.7109375" style="40" customWidth="1"/>
    <col min="8" max="8" width="18.85546875" style="1" customWidth="1"/>
    <col min="9" max="11" width="17.7109375" style="1" customWidth="1"/>
    <col min="12" max="12" width="20" style="3" bestFit="1" customWidth="1"/>
    <col min="13" max="13" width="17.7109375" style="1" customWidth="1"/>
    <col min="14" max="14" width="20.28515625" style="1" customWidth="1"/>
    <col min="15" max="15" width="19" style="1" customWidth="1"/>
    <col min="16" max="16" width="17.7109375" style="1" customWidth="1"/>
    <col min="17" max="18" width="19" style="1" customWidth="1"/>
    <col min="19" max="19" width="21.7109375" style="1" customWidth="1"/>
    <col min="20" max="20" width="16.85546875" style="1" customWidth="1"/>
    <col min="21" max="21" width="15.85546875" style="40" customWidth="1"/>
    <col min="22" max="22" width="15.28515625" style="40" customWidth="1"/>
    <col min="23" max="29" width="9.140625" style="40" customWidth="1"/>
    <col min="30" max="16384" width="9.140625" style="40"/>
  </cols>
  <sheetData>
    <row r="1" spans="1:21" s="1" customFormat="1" x14ac:dyDescent="0.2">
      <c r="B1" s="2"/>
      <c r="C1" s="2"/>
      <c r="L1" s="3"/>
    </row>
    <row r="2" spans="1:21" s="1" customFormat="1" x14ac:dyDescent="0.2">
      <c r="B2" s="2"/>
      <c r="C2" s="2"/>
      <c r="L2" s="3"/>
    </row>
    <row r="3" spans="1:21" s="1" customFormat="1" ht="18" x14ac:dyDescent="0.2">
      <c r="B3" s="2"/>
      <c r="C3" s="2"/>
      <c r="H3" s="4"/>
      <c r="I3" s="4"/>
      <c r="J3" s="5"/>
      <c r="L3" s="3"/>
    </row>
    <row r="4" spans="1:21" s="1" customFormat="1" x14ac:dyDescent="0.2">
      <c r="B4" s="2"/>
      <c r="C4" s="2"/>
      <c r="L4" s="3"/>
    </row>
    <row r="5" spans="1:21" s="1" customFormat="1" ht="22.5" customHeight="1" x14ac:dyDescent="0.2">
      <c r="B5" s="2"/>
      <c r="C5" s="2"/>
      <c r="L5" s="3"/>
    </row>
    <row r="6" spans="1:21" s="1" customFormat="1" ht="26.25" x14ac:dyDescent="0.2">
      <c r="B6" s="6"/>
      <c r="C6" s="6"/>
      <c r="D6" s="7"/>
      <c r="E6" s="7"/>
      <c r="F6" s="7"/>
      <c r="G6" s="7"/>
      <c r="H6" s="8"/>
      <c r="I6" s="8" t="s">
        <v>0</v>
      </c>
      <c r="J6" s="8"/>
      <c r="K6" s="8"/>
      <c r="L6" s="9"/>
      <c r="M6" s="8"/>
      <c r="N6" s="8"/>
      <c r="O6" s="8"/>
      <c r="P6" s="8"/>
      <c r="Q6" s="8"/>
      <c r="R6" s="8"/>
      <c r="S6" s="8"/>
      <c r="T6" s="8"/>
    </row>
    <row r="7" spans="1:21" s="1" customFormat="1" ht="18.75" x14ac:dyDescent="0.2">
      <c r="B7" s="10"/>
      <c r="C7" s="10"/>
      <c r="D7" s="11"/>
      <c r="E7" s="11"/>
      <c r="F7" s="11"/>
      <c r="G7" s="11"/>
      <c r="H7" s="11"/>
      <c r="I7" s="11" t="s">
        <v>1</v>
      </c>
      <c r="J7" s="11"/>
      <c r="K7" s="11"/>
      <c r="L7" s="12"/>
      <c r="M7" s="11"/>
      <c r="N7" s="11"/>
      <c r="O7" s="11"/>
      <c r="P7" s="11"/>
      <c r="Q7" s="11"/>
      <c r="R7" s="11"/>
      <c r="S7" s="11"/>
      <c r="T7" s="11"/>
    </row>
    <row r="8" spans="1:21" s="1" customFormat="1" ht="15.75" x14ac:dyDescent="0.2">
      <c r="A8" s="13"/>
      <c r="B8" s="14"/>
      <c r="C8" s="14"/>
      <c r="D8" s="13"/>
      <c r="E8" s="13"/>
      <c r="F8" s="13"/>
      <c r="G8" s="13"/>
      <c r="H8" s="13"/>
      <c r="I8" s="13"/>
      <c r="J8" s="13"/>
      <c r="K8" s="13"/>
      <c r="L8" s="15"/>
      <c r="M8" s="13"/>
      <c r="N8" s="13"/>
      <c r="O8" s="13"/>
      <c r="P8" s="13"/>
      <c r="Q8" s="13"/>
      <c r="R8" s="13"/>
      <c r="S8" s="13"/>
      <c r="T8" s="13"/>
    </row>
    <row r="9" spans="1:21" s="1" customFormat="1" ht="18" x14ac:dyDescent="0.2">
      <c r="B9" s="14"/>
      <c r="C9" s="14"/>
      <c r="D9" s="16"/>
      <c r="E9" s="16"/>
      <c r="F9" s="16"/>
      <c r="G9" s="16"/>
      <c r="H9" s="16"/>
      <c r="I9" s="16" t="s">
        <v>2</v>
      </c>
      <c r="J9" s="16"/>
      <c r="K9" s="16"/>
      <c r="L9" s="15"/>
      <c r="M9" s="16"/>
      <c r="N9" s="16"/>
      <c r="O9" s="16"/>
      <c r="P9" s="16"/>
      <c r="Q9" s="16"/>
      <c r="R9" s="16"/>
      <c r="S9" s="16"/>
      <c r="T9" s="16"/>
    </row>
    <row r="10" spans="1:21" s="1" customFormat="1" ht="18" x14ac:dyDescent="0.2">
      <c r="B10" s="14"/>
      <c r="C10" s="14"/>
      <c r="D10" s="16"/>
      <c r="E10" s="16"/>
      <c r="F10" s="16"/>
      <c r="G10" s="16"/>
      <c r="H10" s="16"/>
      <c r="I10" s="16" t="s">
        <v>907</v>
      </c>
      <c r="J10" s="16"/>
      <c r="K10" s="16"/>
      <c r="L10" s="15"/>
      <c r="M10" s="16"/>
      <c r="N10" s="16"/>
      <c r="O10" s="16"/>
      <c r="P10" s="16"/>
      <c r="Q10" s="16"/>
      <c r="R10" s="16"/>
      <c r="S10" s="16"/>
      <c r="T10" s="16"/>
    </row>
    <row r="11" spans="1:21" s="1" customFormat="1" ht="19.5" customHeight="1" thickBot="1" x14ac:dyDescent="0.25">
      <c r="B11" s="2"/>
      <c r="C11" s="2"/>
      <c r="L11" s="3"/>
    </row>
    <row r="12" spans="1:21" s="22" customFormat="1" ht="36.75" customHeight="1" thickBot="1" x14ac:dyDescent="0.25">
      <c r="A12" s="51"/>
      <c r="B12" s="17"/>
      <c r="C12" s="18"/>
      <c r="D12" s="19"/>
      <c r="E12" s="19"/>
      <c r="F12" s="19"/>
      <c r="G12" s="20"/>
      <c r="H12" s="51"/>
      <c r="I12" s="21"/>
      <c r="J12" s="55" t="s">
        <v>3</v>
      </c>
      <c r="K12" s="56"/>
      <c r="L12" s="56"/>
      <c r="M12" s="56"/>
      <c r="N12" s="56"/>
      <c r="O12" s="56"/>
      <c r="P12" s="57"/>
      <c r="Q12" s="58" t="s">
        <v>4</v>
      </c>
      <c r="R12" s="59"/>
      <c r="S12" s="53" t="s">
        <v>5</v>
      </c>
      <c r="T12" s="53" t="s">
        <v>6</v>
      </c>
    </row>
    <row r="13" spans="1:21" s="22" customFormat="1" ht="66" customHeight="1" thickBot="1" x14ac:dyDescent="0.25">
      <c r="A13" s="52" t="s">
        <v>7</v>
      </c>
      <c r="B13" s="60" t="s">
        <v>8</v>
      </c>
      <c r="C13" s="61"/>
      <c r="D13" s="23" t="s">
        <v>9</v>
      </c>
      <c r="E13" s="23" t="s">
        <v>10</v>
      </c>
      <c r="F13" s="23" t="s">
        <v>11</v>
      </c>
      <c r="G13" s="24" t="s">
        <v>12</v>
      </c>
      <c r="H13" s="52" t="s">
        <v>13</v>
      </c>
      <c r="I13" s="25" t="s">
        <v>14</v>
      </c>
      <c r="J13" s="62" t="s">
        <v>15</v>
      </c>
      <c r="K13" s="63"/>
      <c r="L13" s="64" t="s">
        <v>16</v>
      </c>
      <c r="M13" s="62" t="s">
        <v>17</v>
      </c>
      <c r="N13" s="63"/>
      <c r="O13" s="53" t="s">
        <v>18</v>
      </c>
      <c r="P13" s="26" t="s">
        <v>19</v>
      </c>
      <c r="Q13" s="53" t="s">
        <v>20</v>
      </c>
      <c r="R13" s="53" t="s">
        <v>21</v>
      </c>
      <c r="S13" s="54"/>
      <c r="T13" s="54"/>
    </row>
    <row r="14" spans="1:21" s="22" customFormat="1" ht="33.75" thickBot="1" x14ac:dyDescent="0.25">
      <c r="A14" s="102"/>
      <c r="B14" s="103"/>
      <c r="C14" s="104"/>
      <c r="D14" s="105"/>
      <c r="E14" s="105"/>
      <c r="F14" s="105"/>
      <c r="G14" s="106"/>
      <c r="H14" s="107"/>
      <c r="I14" s="108"/>
      <c r="J14" s="109" t="s">
        <v>22</v>
      </c>
      <c r="K14" s="109" t="s">
        <v>23</v>
      </c>
      <c r="L14" s="110"/>
      <c r="M14" s="111" t="s">
        <v>24</v>
      </c>
      <c r="N14" s="109" t="s">
        <v>25</v>
      </c>
      <c r="O14" s="112"/>
      <c r="P14" s="107"/>
      <c r="Q14" s="112"/>
      <c r="R14" s="112"/>
      <c r="S14" s="112"/>
      <c r="T14" s="112"/>
    </row>
    <row r="15" spans="1:21" s="28" customFormat="1" ht="17.100000000000001" customHeight="1" x14ac:dyDescent="0.2">
      <c r="A15" s="91">
        <v>58</v>
      </c>
      <c r="B15" s="92" t="s">
        <v>383</v>
      </c>
      <c r="C15" s="92" t="s">
        <v>384</v>
      </c>
      <c r="D15" s="93" t="s">
        <v>162</v>
      </c>
      <c r="E15" s="94" t="s">
        <v>385</v>
      </c>
      <c r="F15" s="95" t="s">
        <v>30</v>
      </c>
      <c r="G15" s="96">
        <v>58080</v>
      </c>
      <c r="H15" s="97">
        <v>0</v>
      </c>
      <c r="I15" s="98">
        <v>25</v>
      </c>
      <c r="J15" s="98">
        <f>+G15*2.87%</f>
        <v>1666.896</v>
      </c>
      <c r="K15" s="98">
        <f>+G15*7.1%</f>
        <v>4123.6799999999994</v>
      </c>
      <c r="L15" s="99">
        <v>380.38</v>
      </c>
      <c r="M15" s="98">
        <f>+G15*3.04%</f>
        <v>1765.6320000000001</v>
      </c>
      <c r="N15" s="98">
        <f>+G15*7.09%</f>
        <v>4117.8720000000003</v>
      </c>
      <c r="O15" s="100">
        <v>0</v>
      </c>
      <c r="P15" s="98">
        <f>SUM(J15:O15)</f>
        <v>12054.46</v>
      </c>
      <c r="Q15" s="98">
        <f>+H15+I15+J15+M15+O15</f>
        <v>3457.5280000000002</v>
      </c>
      <c r="R15" s="98">
        <f>+K15+L15+N15</f>
        <v>8621.9320000000007</v>
      </c>
      <c r="S15" s="98">
        <f>+G15-Q15</f>
        <v>54622.472000000002</v>
      </c>
      <c r="T15" s="101">
        <v>111</v>
      </c>
      <c r="U15" s="27"/>
    </row>
    <row r="16" spans="1:21" s="28" customFormat="1" ht="17.100000000000001" customHeight="1" x14ac:dyDescent="0.2">
      <c r="A16" s="71">
        <v>102</v>
      </c>
      <c r="B16" s="72" t="s">
        <v>356</v>
      </c>
      <c r="C16" s="72" t="s">
        <v>357</v>
      </c>
      <c r="D16" s="29" t="s">
        <v>183</v>
      </c>
      <c r="E16" s="30" t="s">
        <v>184</v>
      </c>
      <c r="F16" s="73" t="s">
        <v>30</v>
      </c>
      <c r="G16" s="31">
        <v>29403</v>
      </c>
      <c r="H16" s="32">
        <v>0</v>
      </c>
      <c r="I16" s="74">
        <v>25</v>
      </c>
      <c r="J16" s="74">
        <f>+G16*2.87%</f>
        <v>843.86609999999996</v>
      </c>
      <c r="K16" s="74">
        <f>+G16*7.1%</f>
        <v>2087.6129999999998</v>
      </c>
      <c r="L16" s="70">
        <v>323.43</v>
      </c>
      <c r="M16" s="74">
        <f>+G16*3.04%</f>
        <v>893.85119999999995</v>
      </c>
      <c r="N16" s="74">
        <f>+G16*7.09%</f>
        <v>2084.6727000000001</v>
      </c>
      <c r="O16" s="32">
        <v>835.89</v>
      </c>
      <c r="P16" s="74">
        <f>SUM(J16:O16)</f>
        <v>7069.3229999999994</v>
      </c>
      <c r="Q16" s="74">
        <f>+H16+I16+J16+M16+O16</f>
        <v>2598.6072999999997</v>
      </c>
      <c r="R16" s="74">
        <f>+K16+L16+N16</f>
        <v>4495.7156999999997</v>
      </c>
      <c r="S16" s="74">
        <f>+G16-Q16</f>
        <v>26804.3927</v>
      </c>
      <c r="T16" s="76">
        <v>111</v>
      </c>
      <c r="U16" s="27"/>
    </row>
    <row r="17" spans="1:21" s="28" customFormat="1" ht="17.100000000000001" customHeight="1" x14ac:dyDescent="0.2">
      <c r="A17" s="71">
        <v>103</v>
      </c>
      <c r="B17" s="72" t="s">
        <v>477</v>
      </c>
      <c r="C17" s="72" t="s">
        <v>478</v>
      </c>
      <c r="D17" s="29" t="s">
        <v>33</v>
      </c>
      <c r="E17" s="30" t="s">
        <v>75</v>
      </c>
      <c r="F17" s="73" t="s">
        <v>30</v>
      </c>
      <c r="G17" s="31">
        <v>33396</v>
      </c>
      <c r="H17" s="32">
        <v>0</v>
      </c>
      <c r="I17" s="74">
        <v>25</v>
      </c>
      <c r="J17" s="74">
        <f>+G17*2.87%</f>
        <v>958.46519999999998</v>
      </c>
      <c r="K17" s="74">
        <f>+G17*7.1%</f>
        <v>2371.116</v>
      </c>
      <c r="L17" s="70">
        <v>367.36</v>
      </c>
      <c r="M17" s="74">
        <f>+G17*3.04%</f>
        <v>1015.2384</v>
      </c>
      <c r="N17" s="74">
        <f>+G17*7.09%</f>
        <v>2367.7764000000002</v>
      </c>
      <c r="O17" s="32">
        <v>835.89</v>
      </c>
      <c r="P17" s="74">
        <f>SUM(J17:O17)</f>
        <v>7915.8460000000005</v>
      </c>
      <c r="Q17" s="74">
        <f>+H17+I17+J17+M17+O17</f>
        <v>2834.5935999999997</v>
      </c>
      <c r="R17" s="74">
        <f>+K17+L17+N17</f>
        <v>5106.2524000000003</v>
      </c>
      <c r="S17" s="74">
        <f>+G17-Q17</f>
        <v>30561.4064</v>
      </c>
      <c r="T17" s="76">
        <v>111</v>
      </c>
      <c r="U17" s="27"/>
    </row>
    <row r="18" spans="1:21" s="33" customFormat="1" ht="17.100000000000001" customHeight="1" x14ac:dyDescent="0.2">
      <c r="A18" s="71">
        <v>106</v>
      </c>
      <c r="B18" s="72" t="s">
        <v>798</v>
      </c>
      <c r="C18" s="72" t="s">
        <v>799</v>
      </c>
      <c r="D18" s="29" t="s">
        <v>314</v>
      </c>
      <c r="E18" s="30" t="s">
        <v>800</v>
      </c>
      <c r="F18" s="73" t="s">
        <v>30</v>
      </c>
      <c r="G18" s="31">
        <v>87120</v>
      </c>
      <c r="H18" s="32">
        <v>0</v>
      </c>
      <c r="I18" s="74">
        <v>25</v>
      </c>
      <c r="J18" s="74">
        <f>+G18*2.87%</f>
        <v>2500.3440000000001</v>
      </c>
      <c r="K18" s="74">
        <f>+G18*7.1%</f>
        <v>6185.5199999999995</v>
      </c>
      <c r="L18" s="70">
        <v>380.38</v>
      </c>
      <c r="M18" s="74">
        <v>2628.08</v>
      </c>
      <c r="N18" s="74">
        <v>6129.31</v>
      </c>
      <c r="O18" s="32">
        <v>0</v>
      </c>
      <c r="P18" s="74">
        <f>SUM(J18:O18)</f>
        <v>17823.633999999998</v>
      </c>
      <c r="Q18" s="74">
        <f>+H18+I18+J18+M18+O18</f>
        <v>5153.424</v>
      </c>
      <c r="R18" s="74">
        <f>+K18+L18+N18</f>
        <v>12695.21</v>
      </c>
      <c r="S18" s="74">
        <f>+G18-Q18</f>
        <v>81966.576000000001</v>
      </c>
      <c r="T18" s="76">
        <v>111</v>
      </c>
      <c r="U18" s="27"/>
    </row>
    <row r="19" spans="1:21" s="33" customFormat="1" ht="17.100000000000001" customHeight="1" x14ac:dyDescent="0.2">
      <c r="A19" s="71">
        <v>107</v>
      </c>
      <c r="B19" s="72" t="s">
        <v>521</v>
      </c>
      <c r="C19" s="72" t="s">
        <v>522</v>
      </c>
      <c r="D19" s="29" t="s">
        <v>217</v>
      </c>
      <c r="E19" s="30" t="s">
        <v>75</v>
      </c>
      <c r="F19" s="73" t="s">
        <v>30</v>
      </c>
      <c r="G19" s="31">
        <v>29537.66</v>
      </c>
      <c r="H19" s="32">
        <v>0</v>
      </c>
      <c r="I19" s="74">
        <v>25</v>
      </c>
      <c r="J19" s="74">
        <f>+G19*2.87%</f>
        <v>847.73084199999994</v>
      </c>
      <c r="K19" s="74">
        <f>+G19*7.1%</f>
        <v>2097.1738599999999</v>
      </c>
      <c r="L19" s="70">
        <v>324.91000000000003</v>
      </c>
      <c r="M19" s="74">
        <f>+G19*3.04%</f>
        <v>897.94486399999994</v>
      </c>
      <c r="N19" s="74">
        <f>+G19*7.09%</f>
        <v>2094.2200940000002</v>
      </c>
      <c r="O19" s="32">
        <v>0</v>
      </c>
      <c r="P19" s="74">
        <f>SUM(J19:O19)</f>
        <v>6261.97966</v>
      </c>
      <c r="Q19" s="74">
        <f>+H19+I19+J19+M19+O19</f>
        <v>1770.675706</v>
      </c>
      <c r="R19" s="74">
        <f>+K19+L19+N19</f>
        <v>4516.303954</v>
      </c>
      <c r="S19" s="74">
        <f>+G19-Q19</f>
        <v>27766.984294000002</v>
      </c>
      <c r="T19" s="76">
        <v>111</v>
      </c>
      <c r="U19" s="27"/>
    </row>
    <row r="20" spans="1:21" s="33" customFormat="1" ht="17.100000000000001" customHeight="1" x14ac:dyDescent="0.2">
      <c r="A20" s="71">
        <v>108</v>
      </c>
      <c r="B20" s="72" t="s">
        <v>903</v>
      </c>
      <c r="C20" s="72" t="s">
        <v>904</v>
      </c>
      <c r="D20" s="29" t="s">
        <v>56</v>
      </c>
      <c r="E20" s="30" t="s">
        <v>905</v>
      </c>
      <c r="F20" s="73" t="s">
        <v>30</v>
      </c>
      <c r="G20" s="31">
        <v>75000</v>
      </c>
      <c r="H20" s="32">
        <v>6671.81</v>
      </c>
      <c r="I20" s="74">
        <v>25</v>
      </c>
      <c r="J20" s="74">
        <f>+G20*2.87%</f>
        <v>2152.5</v>
      </c>
      <c r="K20" s="74">
        <f>+G20*7.1%</f>
        <v>5324.9999999999991</v>
      </c>
      <c r="L20" s="70">
        <v>380.38</v>
      </c>
      <c r="M20" s="74">
        <f>+G20*3.04%</f>
        <v>2280</v>
      </c>
      <c r="N20" s="74">
        <f>+G20*7.09%</f>
        <v>5317.5</v>
      </c>
      <c r="O20" s="32"/>
      <c r="P20" s="74">
        <f>SUM(J20:O20)</f>
        <v>15455.38</v>
      </c>
      <c r="Q20" s="74">
        <f>+H20+I20+J20+M20+O20</f>
        <v>11129.310000000001</v>
      </c>
      <c r="R20" s="74">
        <f>+K20+L20+N20</f>
        <v>11022.88</v>
      </c>
      <c r="S20" s="74">
        <f>+G20-Q20</f>
        <v>63870.69</v>
      </c>
      <c r="T20" s="76">
        <v>111</v>
      </c>
      <c r="U20" s="27"/>
    </row>
    <row r="21" spans="1:21" s="33" customFormat="1" ht="17.100000000000001" customHeight="1" x14ac:dyDescent="0.2">
      <c r="A21" s="71">
        <v>110</v>
      </c>
      <c r="B21" s="72" t="s">
        <v>500</v>
      </c>
      <c r="C21" s="72" t="s">
        <v>501</v>
      </c>
      <c r="D21" s="29" t="s">
        <v>303</v>
      </c>
      <c r="E21" s="30" t="s">
        <v>304</v>
      </c>
      <c r="F21" s="73" t="s">
        <v>30</v>
      </c>
      <c r="G21" s="31">
        <v>22770</v>
      </c>
      <c r="H21" s="32">
        <v>0</v>
      </c>
      <c r="I21" s="74">
        <v>25</v>
      </c>
      <c r="J21" s="74">
        <f>+G21*2.87%</f>
        <v>653.49900000000002</v>
      </c>
      <c r="K21" s="74">
        <f>+G21*7.1%</f>
        <v>1616.6699999999998</v>
      </c>
      <c r="L21" s="70">
        <v>250.47</v>
      </c>
      <c r="M21" s="74">
        <f>+G21*3.04%</f>
        <v>692.20799999999997</v>
      </c>
      <c r="N21" s="74">
        <f>+G21*7.09%</f>
        <v>1614.393</v>
      </c>
      <c r="O21" s="32">
        <v>0</v>
      </c>
      <c r="P21" s="74">
        <f>SUM(J21:O21)</f>
        <v>4827.24</v>
      </c>
      <c r="Q21" s="74">
        <f>+H21+I21+J21+M21+O21</f>
        <v>1370.7069999999999</v>
      </c>
      <c r="R21" s="74">
        <f>+K21+L21+N21</f>
        <v>3481.5329999999999</v>
      </c>
      <c r="S21" s="74">
        <f>+G21-Q21</f>
        <v>21399.293000000001</v>
      </c>
      <c r="T21" s="76">
        <v>111</v>
      </c>
      <c r="U21" s="27"/>
    </row>
    <row r="22" spans="1:21" s="33" customFormat="1" ht="17.100000000000001" customHeight="1" x14ac:dyDescent="0.2">
      <c r="A22" s="71">
        <v>112</v>
      </c>
      <c r="B22" s="72" t="s">
        <v>589</v>
      </c>
      <c r="C22" s="72" t="s">
        <v>590</v>
      </c>
      <c r="D22" s="29" t="s">
        <v>70</v>
      </c>
      <c r="E22" s="30" t="s">
        <v>591</v>
      </c>
      <c r="F22" s="73" t="s">
        <v>30</v>
      </c>
      <c r="G22" s="31">
        <v>36300</v>
      </c>
      <c r="H22" s="32">
        <v>0</v>
      </c>
      <c r="I22" s="74">
        <v>25</v>
      </c>
      <c r="J22" s="74">
        <f>+G22*2.87%</f>
        <v>1041.81</v>
      </c>
      <c r="K22" s="74">
        <f>+G22*7.1%</f>
        <v>2577.2999999999997</v>
      </c>
      <c r="L22" s="70">
        <v>380.38</v>
      </c>
      <c r="M22" s="74">
        <f>+G22*3.04%</f>
        <v>1103.52</v>
      </c>
      <c r="N22" s="74">
        <f>+G22*7.09%</f>
        <v>2573.67</v>
      </c>
      <c r="O22" s="32">
        <v>1671.78</v>
      </c>
      <c r="P22" s="74">
        <f>SUM(J22:O22)</f>
        <v>9348.4600000000009</v>
      </c>
      <c r="Q22" s="74">
        <f>+H22+I22+J22+M22+O22</f>
        <v>3842.1099999999997</v>
      </c>
      <c r="R22" s="74">
        <f>+K22+L22+N22</f>
        <v>5531.35</v>
      </c>
      <c r="S22" s="74">
        <f>+G22-Q22</f>
        <v>32457.89</v>
      </c>
      <c r="T22" s="76">
        <v>111</v>
      </c>
      <c r="U22" s="27"/>
    </row>
    <row r="23" spans="1:21" s="33" customFormat="1" ht="17.100000000000001" customHeight="1" x14ac:dyDescent="0.2">
      <c r="A23" s="71">
        <v>115</v>
      </c>
      <c r="B23" s="72" t="s">
        <v>787</v>
      </c>
      <c r="C23" s="72" t="s">
        <v>788</v>
      </c>
      <c r="D23" s="29" t="s">
        <v>130</v>
      </c>
      <c r="E23" s="30" t="s">
        <v>145</v>
      </c>
      <c r="F23" s="73" t="s">
        <v>30</v>
      </c>
      <c r="G23" s="31">
        <v>36566.199999999997</v>
      </c>
      <c r="H23" s="32">
        <v>35.229999999999997</v>
      </c>
      <c r="I23" s="74">
        <v>25</v>
      </c>
      <c r="J23" s="74">
        <f>+G23*2.87%</f>
        <v>1049.44994</v>
      </c>
      <c r="K23" s="74">
        <f>+G23*7.1%</f>
        <v>2596.2001999999998</v>
      </c>
      <c r="L23" s="70">
        <v>380.38</v>
      </c>
      <c r="M23" s="74">
        <f>+G23*3.04%</f>
        <v>1111.61248</v>
      </c>
      <c r="N23" s="74">
        <f>+G23*7.09%</f>
        <v>2592.54358</v>
      </c>
      <c r="O23" s="39">
        <v>835.89</v>
      </c>
      <c r="P23" s="74">
        <f>SUM(J23:O23)</f>
        <v>8566.0761999999995</v>
      </c>
      <c r="Q23" s="74">
        <f>+H23+I23+J23+M23+O23</f>
        <v>3057.1824199999996</v>
      </c>
      <c r="R23" s="74">
        <f>+K23+L23+N23</f>
        <v>5569.1237799999999</v>
      </c>
      <c r="S23" s="74">
        <f>+G23-Q23</f>
        <v>33509.01758</v>
      </c>
      <c r="T23" s="76">
        <v>111</v>
      </c>
      <c r="U23" s="27"/>
    </row>
    <row r="24" spans="1:21" s="33" customFormat="1" ht="17.100000000000001" customHeight="1" x14ac:dyDescent="0.2">
      <c r="A24" s="71">
        <v>118</v>
      </c>
      <c r="B24" s="72" t="s">
        <v>399</v>
      </c>
      <c r="C24" s="72" t="s">
        <v>400</v>
      </c>
      <c r="D24" s="29" t="s">
        <v>141</v>
      </c>
      <c r="E24" s="30" t="s">
        <v>101</v>
      </c>
      <c r="F24" s="73" t="s">
        <v>30</v>
      </c>
      <c r="G24" s="31">
        <v>20240</v>
      </c>
      <c r="H24" s="32">
        <v>0</v>
      </c>
      <c r="I24" s="74">
        <v>25</v>
      </c>
      <c r="J24" s="74">
        <f>+G24*2.87%</f>
        <v>580.88800000000003</v>
      </c>
      <c r="K24" s="74">
        <f>+G24*7.1%</f>
        <v>1437.04</v>
      </c>
      <c r="L24" s="70">
        <v>222.64</v>
      </c>
      <c r="M24" s="74">
        <f>+G24*3.04%</f>
        <v>615.29600000000005</v>
      </c>
      <c r="N24" s="74">
        <f>+G24*7.09%</f>
        <v>1435.0160000000001</v>
      </c>
      <c r="O24" s="32">
        <v>0</v>
      </c>
      <c r="P24" s="74">
        <f>SUM(J24:O24)</f>
        <v>4290.8799999999992</v>
      </c>
      <c r="Q24" s="74">
        <f>+H24+I24+J24+M24+O24</f>
        <v>1221.1840000000002</v>
      </c>
      <c r="R24" s="74">
        <f>+K24+L24+N24</f>
        <v>3094.6959999999999</v>
      </c>
      <c r="S24" s="74">
        <f>+G24-Q24</f>
        <v>19018.815999999999</v>
      </c>
      <c r="T24" s="76">
        <v>111</v>
      </c>
      <c r="U24" s="27"/>
    </row>
    <row r="25" spans="1:21" s="33" customFormat="1" ht="17.100000000000001" customHeight="1" x14ac:dyDescent="0.2">
      <c r="A25" s="71">
        <v>124</v>
      </c>
      <c r="B25" s="72" t="s">
        <v>218</v>
      </c>
      <c r="C25" s="72" t="s">
        <v>219</v>
      </c>
      <c r="D25" s="29" t="s">
        <v>45</v>
      </c>
      <c r="E25" s="30" t="s">
        <v>220</v>
      </c>
      <c r="F25" s="73" t="s">
        <v>30</v>
      </c>
      <c r="G25" s="36">
        <v>72600</v>
      </c>
      <c r="H25" s="39">
        <v>6163.3</v>
      </c>
      <c r="I25" s="74">
        <v>25</v>
      </c>
      <c r="J25" s="74">
        <f>+G25*2.87%</f>
        <v>2083.62</v>
      </c>
      <c r="K25" s="74">
        <f>+G25*7.1%</f>
        <v>5154.5999999999995</v>
      </c>
      <c r="L25" s="70">
        <v>380.38</v>
      </c>
      <c r="M25" s="74">
        <f>+G25*3.04%</f>
        <v>2207.04</v>
      </c>
      <c r="N25" s="74">
        <f>+G25*7.09%</f>
        <v>5147.34</v>
      </c>
      <c r="O25" s="32">
        <v>0</v>
      </c>
      <c r="P25" s="74">
        <f>SUM(J25:O25)</f>
        <v>14972.98</v>
      </c>
      <c r="Q25" s="74">
        <f>+H25+I25+J25+M25+O25</f>
        <v>10478.959999999999</v>
      </c>
      <c r="R25" s="74">
        <f>+K25+L25+N25</f>
        <v>10682.32</v>
      </c>
      <c r="S25" s="74">
        <f>+G25-Q25</f>
        <v>62121.04</v>
      </c>
      <c r="T25" s="76">
        <v>111</v>
      </c>
      <c r="U25" s="27"/>
    </row>
    <row r="26" spans="1:21" s="33" customFormat="1" ht="17.100000000000001" customHeight="1" x14ac:dyDescent="0.2">
      <c r="A26" s="71">
        <v>126</v>
      </c>
      <c r="B26" s="72" t="s">
        <v>431</v>
      </c>
      <c r="C26" s="72" t="s">
        <v>432</v>
      </c>
      <c r="D26" s="29" t="s">
        <v>74</v>
      </c>
      <c r="E26" s="30" t="s">
        <v>75</v>
      </c>
      <c r="F26" s="73" t="s">
        <v>30</v>
      </c>
      <c r="G26" s="31">
        <v>33396</v>
      </c>
      <c r="H26" s="32">
        <v>0</v>
      </c>
      <c r="I26" s="74">
        <v>25</v>
      </c>
      <c r="J26" s="74">
        <f>+G26*2.87%</f>
        <v>958.46519999999998</v>
      </c>
      <c r="K26" s="74">
        <f>+G26*7.1%</f>
        <v>2371.116</v>
      </c>
      <c r="L26" s="70">
        <v>367.36</v>
      </c>
      <c r="M26" s="74">
        <f>+G26*3.04%</f>
        <v>1015.2384</v>
      </c>
      <c r="N26" s="74">
        <f>+G26*7.09%</f>
        <v>2367.7764000000002</v>
      </c>
      <c r="O26" s="32">
        <v>835.89</v>
      </c>
      <c r="P26" s="74">
        <f>SUM(J26:O26)</f>
        <v>7915.8460000000005</v>
      </c>
      <c r="Q26" s="74">
        <f>+H26+I26+J26+M26+O26</f>
        <v>2834.5935999999997</v>
      </c>
      <c r="R26" s="74">
        <f>+K26+L26+N26</f>
        <v>5106.2524000000003</v>
      </c>
      <c r="S26" s="74">
        <f>+G26-Q26</f>
        <v>30561.4064</v>
      </c>
      <c r="T26" s="76">
        <v>111</v>
      </c>
      <c r="U26" s="27"/>
    </row>
    <row r="27" spans="1:21" s="33" customFormat="1" ht="17.100000000000001" customHeight="1" x14ac:dyDescent="0.2">
      <c r="A27" s="71">
        <v>127</v>
      </c>
      <c r="B27" s="72" t="s">
        <v>687</v>
      </c>
      <c r="C27" s="72" t="s">
        <v>688</v>
      </c>
      <c r="D27" s="29" t="s">
        <v>37</v>
      </c>
      <c r="E27" s="30" t="s">
        <v>689</v>
      </c>
      <c r="F27" s="73" t="s">
        <v>30</v>
      </c>
      <c r="G27" s="31">
        <v>43268.160000000003</v>
      </c>
      <c r="H27" s="32">
        <v>1107.6099999999999</v>
      </c>
      <c r="I27" s="74">
        <v>25</v>
      </c>
      <c r="J27" s="74">
        <f>+G27*2.87%</f>
        <v>1241.796192</v>
      </c>
      <c r="K27" s="74">
        <f>+G27*7.1%</f>
        <v>3072.0393599999998</v>
      </c>
      <c r="L27" s="70">
        <v>380.38</v>
      </c>
      <c r="M27" s="74">
        <f>+G27*3.04%</f>
        <v>1315.3520640000002</v>
      </c>
      <c r="N27" s="74">
        <f>+G27*7.09%</f>
        <v>3067.7125440000004</v>
      </c>
      <c r="O27" s="32">
        <v>0</v>
      </c>
      <c r="P27" s="74">
        <f>SUM(J27:O27)</f>
        <v>9077.2801600000003</v>
      </c>
      <c r="Q27" s="74">
        <f>+H27+I27+J27+M27+O27</f>
        <v>3689.7582560000001</v>
      </c>
      <c r="R27" s="74">
        <f>+K27+L27+N27</f>
        <v>6520.1319039999998</v>
      </c>
      <c r="S27" s="74">
        <f>+G27-Q27</f>
        <v>39578.401744000003</v>
      </c>
      <c r="T27" s="76">
        <v>111</v>
      </c>
      <c r="U27" s="27"/>
    </row>
    <row r="28" spans="1:21" s="33" customFormat="1" ht="17.25" customHeight="1" x14ac:dyDescent="0.2">
      <c r="A28" s="71">
        <v>128</v>
      </c>
      <c r="B28" s="72" t="s">
        <v>523</v>
      </c>
      <c r="C28" s="72" t="s">
        <v>775</v>
      </c>
      <c r="D28" s="29" t="s">
        <v>108</v>
      </c>
      <c r="E28" s="30" t="s">
        <v>79</v>
      </c>
      <c r="F28" s="73" t="s">
        <v>30</v>
      </c>
      <c r="G28" s="31">
        <v>29040</v>
      </c>
      <c r="H28" s="32">
        <v>0</v>
      </c>
      <c r="I28" s="74">
        <v>25</v>
      </c>
      <c r="J28" s="74">
        <f>+G28*2.87%</f>
        <v>833.44799999999998</v>
      </c>
      <c r="K28" s="74">
        <f>+G28*7.1%</f>
        <v>2061.8399999999997</v>
      </c>
      <c r="L28" s="70">
        <v>319.44</v>
      </c>
      <c r="M28" s="74">
        <f>+G28*3.04%</f>
        <v>882.81600000000003</v>
      </c>
      <c r="N28" s="74">
        <f>+G28*7.09%</f>
        <v>2058.9360000000001</v>
      </c>
      <c r="O28" s="32">
        <v>1671.78</v>
      </c>
      <c r="P28" s="74">
        <f>SUM(J28:O28)</f>
        <v>7828.2599999999993</v>
      </c>
      <c r="Q28" s="74">
        <f>+H28+I28+J28+M28+O28</f>
        <v>3413.0439999999999</v>
      </c>
      <c r="R28" s="74">
        <f>+K28+L28+N28</f>
        <v>4440.2160000000003</v>
      </c>
      <c r="S28" s="74">
        <f>+G28-Q28</f>
        <v>25626.955999999998</v>
      </c>
      <c r="T28" s="76">
        <v>111</v>
      </c>
      <c r="U28" s="27"/>
    </row>
    <row r="29" spans="1:21" s="33" customFormat="1" ht="17.100000000000001" customHeight="1" x14ac:dyDescent="0.2">
      <c r="A29" s="71">
        <v>129</v>
      </c>
      <c r="B29" s="72" t="s">
        <v>193</v>
      </c>
      <c r="C29" s="72" t="s">
        <v>194</v>
      </c>
      <c r="D29" s="29" t="s">
        <v>141</v>
      </c>
      <c r="E29" s="30" t="s">
        <v>195</v>
      </c>
      <c r="F29" s="73" t="s">
        <v>30</v>
      </c>
      <c r="G29" s="31">
        <v>50820</v>
      </c>
      <c r="H29" s="32">
        <v>2173.44</v>
      </c>
      <c r="I29" s="74">
        <v>25</v>
      </c>
      <c r="J29" s="74">
        <f>+G29*2.87%</f>
        <v>1458.5339999999999</v>
      </c>
      <c r="K29" s="74">
        <f>+G29*7.1%</f>
        <v>3608.22</v>
      </c>
      <c r="L29" s="70">
        <v>380.38</v>
      </c>
      <c r="M29" s="74">
        <f>+G29*3.04%</f>
        <v>1544.9279999999999</v>
      </c>
      <c r="N29" s="74">
        <f>+G29*7.09%</f>
        <v>3603.1380000000004</v>
      </c>
      <c r="O29" s="32">
        <v>0</v>
      </c>
      <c r="P29" s="74">
        <f>SUM(J29:O29)</f>
        <v>10595.2</v>
      </c>
      <c r="Q29" s="74">
        <f>+H29+I29+J29+M29+O29</f>
        <v>5201.902</v>
      </c>
      <c r="R29" s="74">
        <f>+K29+L29+N29</f>
        <v>7591.7380000000003</v>
      </c>
      <c r="S29" s="74">
        <f>+G29-Q29</f>
        <v>45618.097999999998</v>
      </c>
      <c r="T29" s="76">
        <v>111</v>
      </c>
      <c r="U29" s="27"/>
    </row>
    <row r="30" spans="1:21" s="33" customFormat="1" ht="17.100000000000001" customHeight="1" x14ac:dyDescent="0.2">
      <c r="A30" s="71">
        <v>130</v>
      </c>
      <c r="B30" s="72" t="s">
        <v>706</v>
      </c>
      <c r="C30" s="72" t="s">
        <v>707</v>
      </c>
      <c r="D30" s="29" t="s">
        <v>33</v>
      </c>
      <c r="E30" s="30" t="s">
        <v>131</v>
      </c>
      <c r="F30" s="73" t="s">
        <v>30</v>
      </c>
      <c r="G30" s="31">
        <v>27830</v>
      </c>
      <c r="H30" s="32">
        <v>0</v>
      </c>
      <c r="I30" s="74">
        <v>25</v>
      </c>
      <c r="J30" s="74">
        <f>+G30*2.87%</f>
        <v>798.721</v>
      </c>
      <c r="K30" s="74">
        <f>+G30*7.1%</f>
        <v>1975.9299999999998</v>
      </c>
      <c r="L30" s="70">
        <v>306.13</v>
      </c>
      <c r="M30" s="74">
        <f>+G30*3.04%</f>
        <v>846.03200000000004</v>
      </c>
      <c r="N30" s="74">
        <f>+G30*7.09%</f>
        <v>1973.1470000000002</v>
      </c>
      <c r="O30" s="32">
        <v>835.89</v>
      </c>
      <c r="P30" s="74">
        <f>SUM(J30:O30)</f>
        <v>6735.85</v>
      </c>
      <c r="Q30" s="74">
        <f>+H30+I30+J30+M30+O30</f>
        <v>2505.643</v>
      </c>
      <c r="R30" s="74">
        <f>+K30+L30+N30</f>
        <v>4255.2070000000003</v>
      </c>
      <c r="S30" s="74">
        <f>+G30-Q30</f>
        <v>25324.357</v>
      </c>
      <c r="T30" s="76">
        <v>111</v>
      </c>
      <c r="U30" s="27"/>
    </row>
    <row r="31" spans="1:21" s="33" customFormat="1" ht="17.100000000000001" customHeight="1" x14ac:dyDescent="0.2">
      <c r="A31" s="71">
        <v>131</v>
      </c>
      <c r="B31" s="72" t="s">
        <v>542</v>
      </c>
      <c r="C31" s="72" t="s">
        <v>630</v>
      </c>
      <c r="D31" s="29" t="s">
        <v>33</v>
      </c>
      <c r="E31" s="30" t="s">
        <v>594</v>
      </c>
      <c r="F31" s="73" t="s">
        <v>30</v>
      </c>
      <c r="G31" s="31">
        <v>42350</v>
      </c>
      <c r="H31" s="32">
        <v>851.52</v>
      </c>
      <c r="I31" s="74">
        <v>25</v>
      </c>
      <c r="J31" s="74">
        <f>+G31*2.87%</f>
        <v>1215.4449999999999</v>
      </c>
      <c r="K31" s="74">
        <f>+G31*7.1%</f>
        <v>3006.85</v>
      </c>
      <c r="L31" s="70">
        <v>380.38</v>
      </c>
      <c r="M31" s="74">
        <f>+G31*3.04%</f>
        <v>1287.44</v>
      </c>
      <c r="N31" s="74">
        <f>+G31*7.09%</f>
        <v>3002.6150000000002</v>
      </c>
      <c r="O31" s="32">
        <v>835.89</v>
      </c>
      <c r="P31" s="74">
        <f>SUM(J31:O31)</f>
        <v>9728.619999999999</v>
      </c>
      <c r="Q31" s="74">
        <f>+H31+I31+J31+M31+O31</f>
        <v>4215.2950000000001</v>
      </c>
      <c r="R31" s="74">
        <f>+K31+L31+N31</f>
        <v>6389.8450000000003</v>
      </c>
      <c r="S31" s="74">
        <f>+G31-Q31</f>
        <v>38134.705000000002</v>
      </c>
      <c r="T31" s="76">
        <v>111</v>
      </c>
      <c r="U31" s="27"/>
    </row>
    <row r="32" spans="1:21" s="33" customFormat="1" ht="17.100000000000001" customHeight="1" x14ac:dyDescent="0.2">
      <c r="A32" s="71">
        <v>132</v>
      </c>
      <c r="B32" s="72" t="s">
        <v>231</v>
      </c>
      <c r="C32" s="72" t="s">
        <v>232</v>
      </c>
      <c r="D32" s="29" t="s">
        <v>115</v>
      </c>
      <c r="E32" s="30" t="s">
        <v>233</v>
      </c>
      <c r="F32" s="73" t="s">
        <v>30</v>
      </c>
      <c r="G32" s="31">
        <v>29040</v>
      </c>
      <c r="H32" s="32">
        <v>0</v>
      </c>
      <c r="I32" s="74">
        <v>25</v>
      </c>
      <c r="J32" s="74">
        <f>+G32*2.87%</f>
        <v>833.44799999999998</v>
      </c>
      <c r="K32" s="74">
        <f>+G32*7.1%</f>
        <v>2061.8399999999997</v>
      </c>
      <c r="L32" s="70">
        <v>319.44</v>
      </c>
      <c r="M32" s="74">
        <f>+G32*3.04%</f>
        <v>882.81600000000003</v>
      </c>
      <c r="N32" s="74">
        <f>+G32*7.09%</f>
        <v>2058.9360000000001</v>
      </c>
      <c r="O32" s="39"/>
      <c r="P32" s="74">
        <f>SUM(J32:O32)</f>
        <v>6156.48</v>
      </c>
      <c r="Q32" s="74">
        <f>+H32+I32+J32+M32+O32</f>
        <v>1741.2640000000001</v>
      </c>
      <c r="R32" s="74">
        <f>+K32+L32+N32</f>
        <v>4440.2160000000003</v>
      </c>
      <c r="S32" s="74">
        <f>+G32-Q32</f>
        <v>27298.736000000001</v>
      </c>
      <c r="T32" s="76">
        <v>111</v>
      </c>
      <c r="U32" s="27"/>
    </row>
    <row r="33" spans="1:21" s="33" customFormat="1" ht="17.100000000000001" customHeight="1" x14ac:dyDescent="0.2">
      <c r="A33" s="71">
        <v>133</v>
      </c>
      <c r="B33" s="77" t="s">
        <v>132</v>
      </c>
      <c r="C33" s="72" t="s">
        <v>133</v>
      </c>
      <c r="D33" s="29" t="s">
        <v>84</v>
      </c>
      <c r="E33" s="30" t="s">
        <v>85</v>
      </c>
      <c r="F33" s="73" t="s">
        <v>30</v>
      </c>
      <c r="G33" s="36">
        <v>29040</v>
      </c>
      <c r="H33" s="32">
        <v>0</v>
      </c>
      <c r="I33" s="74">
        <v>25</v>
      </c>
      <c r="J33" s="74">
        <f>+G33*2.87%</f>
        <v>833.44799999999998</v>
      </c>
      <c r="K33" s="74">
        <f>+G33*7.1%</f>
        <v>2061.8399999999997</v>
      </c>
      <c r="L33" s="70">
        <v>319.44</v>
      </c>
      <c r="M33" s="74">
        <f>+G33*3.04%</f>
        <v>882.81600000000003</v>
      </c>
      <c r="N33" s="74">
        <f>+G33*7.09%</f>
        <v>2058.9360000000001</v>
      </c>
      <c r="O33" s="32">
        <v>835.89</v>
      </c>
      <c r="P33" s="74">
        <f>SUM(J33:O33)</f>
        <v>6992.37</v>
      </c>
      <c r="Q33" s="74">
        <f>+H33+I33+J33+M33+O33</f>
        <v>2577.154</v>
      </c>
      <c r="R33" s="74">
        <f>+K33+L33+N33</f>
        <v>4440.2160000000003</v>
      </c>
      <c r="S33" s="74">
        <f>+G33-Q33</f>
        <v>26462.846000000001</v>
      </c>
      <c r="T33" s="76">
        <v>111</v>
      </c>
      <c r="U33" s="27"/>
    </row>
    <row r="34" spans="1:21" s="33" customFormat="1" ht="17.100000000000001" customHeight="1" x14ac:dyDescent="0.2">
      <c r="A34" s="71">
        <v>135</v>
      </c>
      <c r="B34" s="72" t="s">
        <v>410</v>
      </c>
      <c r="C34" s="72" t="s">
        <v>411</v>
      </c>
      <c r="D34" s="29" t="s">
        <v>169</v>
      </c>
      <c r="E34" s="30" t="s">
        <v>145</v>
      </c>
      <c r="F34" s="73" t="s">
        <v>30</v>
      </c>
      <c r="G34" s="31">
        <v>22770</v>
      </c>
      <c r="H34" s="32">
        <v>0</v>
      </c>
      <c r="I34" s="74">
        <v>25</v>
      </c>
      <c r="J34" s="74">
        <f>+G34*2.87%</f>
        <v>653.49900000000002</v>
      </c>
      <c r="K34" s="74">
        <f>+G34*7.1%</f>
        <v>1616.6699999999998</v>
      </c>
      <c r="L34" s="70">
        <v>250.47</v>
      </c>
      <c r="M34" s="74">
        <f>+G34*3.04%</f>
        <v>692.20799999999997</v>
      </c>
      <c r="N34" s="74">
        <f>+G34*7.09%</f>
        <v>1614.393</v>
      </c>
      <c r="O34" s="32">
        <v>0</v>
      </c>
      <c r="P34" s="74">
        <f>SUM(J34:O34)</f>
        <v>4827.24</v>
      </c>
      <c r="Q34" s="74">
        <f>+H34+I34+J34+M34+O34</f>
        <v>1370.7069999999999</v>
      </c>
      <c r="R34" s="74">
        <f>+K34+L34+N34</f>
        <v>3481.5329999999999</v>
      </c>
      <c r="S34" s="74">
        <f>+G34-Q34</f>
        <v>21399.293000000001</v>
      </c>
      <c r="T34" s="76">
        <v>111</v>
      </c>
      <c r="U34" s="27"/>
    </row>
    <row r="35" spans="1:21" s="33" customFormat="1" ht="17.100000000000001" customHeight="1" x14ac:dyDescent="0.2">
      <c r="A35" s="71">
        <v>139</v>
      </c>
      <c r="B35" s="72" t="s">
        <v>744</v>
      </c>
      <c r="C35" s="72" t="s">
        <v>745</v>
      </c>
      <c r="D35" s="29" t="s">
        <v>48</v>
      </c>
      <c r="E35" s="30" t="s">
        <v>453</v>
      </c>
      <c r="F35" s="73" t="s">
        <v>30</v>
      </c>
      <c r="G35" s="31">
        <v>12219.9</v>
      </c>
      <c r="H35" s="32">
        <v>0</v>
      </c>
      <c r="I35" s="74">
        <v>25</v>
      </c>
      <c r="J35" s="74">
        <f>+G35*2.87%</f>
        <v>350.71112999999997</v>
      </c>
      <c r="K35" s="74">
        <f>+G35*7.1%</f>
        <v>867.61289999999985</v>
      </c>
      <c r="L35" s="70">
        <v>134.41999999999999</v>
      </c>
      <c r="M35" s="74">
        <f>+G35*3.04%</f>
        <v>371.48496</v>
      </c>
      <c r="N35" s="74">
        <f>+G35*7.09%</f>
        <v>866.39091000000008</v>
      </c>
      <c r="O35" s="32">
        <v>0</v>
      </c>
      <c r="P35" s="74">
        <f>SUM(J35:O35)</f>
        <v>2590.6198999999997</v>
      </c>
      <c r="Q35" s="74">
        <f>+H35+I35+J35+M35+O35</f>
        <v>747.19608999999991</v>
      </c>
      <c r="R35" s="74">
        <f>+K35+L35+N35</f>
        <v>1868.4238099999998</v>
      </c>
      <c r="S35" s="74">
        <f>+G35-Q35</f>
        <v>11472.70391</v>
      </c>
      <c r="T35" s="76">
        <v>111</v>
      </c>
      <c r="U35" s="27"/>
    </row>
    <row r="36" spans="1:21" s="33" customFormat="1" ht="17.100000000000001" customHeight="1" x14ac:dyDescent="0.2">
      <c r="A36" s="71">
        <v>143</v>
      </c>
      <c r="B36" s="77" t="s">
        <v>471</v>
      </c>
      <c r="C36" s="77" t="s">
        <v>472</v>
      </c>
      <c r="D36" s="29" t="s">
        <v>33</v>
      </c>
      <c r="E36" s="30" t="s">
        <v>145</v>
      </c>
      <c r="F36" s="78" t="s">
        <v>30</v>
      </c>
      <c r="G36" s="31">
        <v>27951</v>
      </c>
      <c r="H36" s="32">
        <v>0</v>
      </c>
      <c r="I36" s="74">
        <v>25</v>
      </c>
      <c r="J36" s="74">
        <f>+G36*2.87%</f>
        <v>802.19370000000004</v>
      </c>
      <c r="K36" s="74">
        <f>+G36*7.1%</f>
        <v>1984.5209999999997</v>
      </c>
      <c r="L36" s="70">
        <v>307.45999999999998</v>
      </c>
      <c r="M36" s="74">
        <f>+G36*3.04%</f>
        <v>849.71040000000005</v>
      </c>
      <c r="N36" s="74">
        <f>+G36*7.09%</f>
        <v>1981.7259000000001</v>
      </c>
      <c r="O36" s="32">
        <v>0</v>
      </c>
      <c r="P36" s="74">
        <f>SUM(J36:O36)</f>
        <v>5925.6109999999999</v>
      </c>
      <c r="Q36" s="74">
        <f>+H36+I36+J36+M36+O36</f>
        <v>1676.9041000000002</v>
      </c>
      <c r="R36" s="74">
        <f>+K36+L36+N36</f>
        <v>4273.7069000000001</v>
      </c>
      <c r="S36" s="74">
        <f>+G36-Q36</f>
        <v>26274.0959</v>
      </c>
      <c r="T36" s="76">
        <v>111</v>
      </c>
      <c r="U36" s="27"/>
    </row>
    <row r="37" spans="1:21" s="33" customFormat="1" ht="17.100000000000001" customHeight="1" x14ac:dyDescent="0.2">
      <c r="A37" s="71">
        <v>148</v>
      </c>
      <c r="B37" s="72" t="s">
        <v>442</v>
      </c>
      <c r="C37" s="72" t="s">
        <v>443</v>
      </c>
      <c r="D37" s="29" t="s">
        <v>115</v>
      </c>
      <c r="E37" s="30" t="s">
        <v>233</v>
      </c>
      <c r="F37" s="73" t="s">
        <v>30</v>
      </c>
      <c r="G37" s="31">
        <v>29040</v>
      </c>
      <c r="H37" s="32">
        <v>0</v>
      </c>
      <c r="I37" s="74">
        <v>25</v>
      </c>
      <c r="J37" s="74">
        <f>+G37*2.87%</f>
        <v>833.44799999999998</v>
      </c>
      <c r="K37" s="74">
        <f>+G37*7.1%</f>
        <v>2061.8399999999997</v>
      </c>
      <c r="L37" s="70">
        <v>319.44</v>
      </c>
      <c r="M37" s="74">
        <f>+G37*3.04%</f>
        <v>882.81600000000003</v>
      </c>
      <c r="N37" s="74">
        <f>+G37*7.09%</f>
        <v>2058.9360000000001</v>
      </c>
      <c r="O37" s="32"/>
      <c r="P37" s="74">
        <f>SUM(J37:O37)</f>
        <v>6156.48</v>
      </c>
      <c r="Q37" s="74">
        <f>+H37+I37+J37+M37+O37</f>
        <v>1741.2640000000001</v>
      </c>
      <c r="R37" s="74">
        <f>+K37+L37+N37</f>
        <v>4440.2160000000003</v>
      </c>
      <c r="S37" s="74">
        <f>+G37-Q37</f>
        <v>27298.736000000001</v>
      </c>
      <c r="T37" s="76">
        <v>111</v>
      </c>
      <c r="U37" s="27"/>
    </row>
    <row r="38" spans="1:21" s="33" customFormat="1" ht="16.5" customHeight="1" x14ac:dyDescent="0.2">
      <c r="A38" s="71">
        <v>149</v>
      </c>
      <c r="B38" s="72" t="s">
        <v>164</v>
      </c>
      <c r="C38" s="72" t="s">
        <v>165</v>
      </c>
      <c r="D38" s="29" t="s">
        <v>56</v>
      </c>
      <c r="E38" s="30" t="s">
        <v>166</v>
      </c>
      <c r="F38" s="73" t="s">
        <v>30</v>
      </c>
      <c r="G38" s="31">
        <v>42350</v>
      </c>
      <c r="H38" s="32">
        <v>978.03</v>
      </c>
      <c r="I38" s="74">
        <v>25</v>
      </c>
      <c r="J38" s="74">
        <f>+G38*2.87%</f>
        <v>1215.4449999999999</v>
      </c>
      <c r="K38" s="74">
        <f>+G38*7.1%</f>
        <v>3006.85</v>
      </c>
      <c r="L38" s="70">
        <v>380.38</v>
      </c>
      <c r="M38" s="74">
        <f>+G38*3.04%</f>
        <v>1287.44</v>
      </c>
      <c r="N38" s="74">
        <f>+G38*7.09%</f>
        <v>3002.6150000000002</v>
      </c>
      <c r="O38" s="32"/>
      <c r="P38" s="74">
        <f>SUM(J38:O38)</f>
        <v>8892.73</v>
      </c>
      <c r="Q38" s="74">
        <f>+H38+I38+J38+M38+O38</f>
        <v>3505.915</v>
      </c>
      <c r="R38" s="74">
        <f>+K38+L38+N38</f>
        <v>6389.8450000000003</v>
      </c>
      <c r="S38" s="74">
        <f>+G38-Q38</f>
        <v>38844.084999999999</v>
      </c>
      <c r="T38" s="76">
        <v>111</v>
      </c>
      <c r="U38" s="27"/>
    </row>
    <row r="39" spans="1:21" s="33" customFormat="1" ht="16.5" customHeight="1" x14ac:dyDescent="0.2">
      <c r="A39" s="71">
        <v>155</v>
      </c>
      <c r="B39" s="72" t="s">
        <v>292</v>
      </c>
      <c r="C39" s="72" t="s">
        <v>293</v>
      </c>
      <c r="D39" s="29" t="s">
        <v>280</v>
      </c>
      <c r="E39" s="30" t="s">
        <v>97</v>
      </c>
      <c r="F39" s="73" t="s">
        <v>30</v>
      </c>
      <c r="G39" s="31">
        <v>27951</v>
      </c>
      <c r="H39" s="32">
        <v>0</v>
      </c>
      <c r="I39" s="74">
        <v>25</v>
      </c>
      <c r="J39" s="74">
        <f>+G39*2.87%</f>
        <v>802.19370000000004</v>
      </c>
      <c r="K39" s="74">
        <f>+G39*7.1%</f>
        <v>1984.5209999999997</v>
      </c>
      <c r="L39" s="70">
        <v>307.45999999999998</v>
      </c>
      <c r="M39" s="74">
        <f>+G39*3.04%</f>
        <v>849.71040000000005</v>
      </c>
      <c r="N39" s="74">
        <f>+G39*7.09%</f>
        <v>1981.7259000000001</v>
      </c>
      <c r="O39" s="32"/>
      <c r="P39" s="74">
        <f>SUM(J39:O39)</f>
        <v>5925.6109999999999</v>
      </c>
      <c r="Q39" s="74">
        <f>+H39+I39+J39+M39+O39</f>
        <v>1676.9041000000002</v>
      </c>
      <c r="R39" s="74">
        <f>+K39+L39+N39</f>
        <v>4273.7069000000001</v>
      </c>
      <c r="S39" s="74">
        <f>+G39-Q39</f>
        <v>26274.0959</v>
      </c>
      <c r="T39" s="76">
        <v>111</v>
      </c>
      <c r="U39" s="27"/>
    </row>
    <row r="40" spans="1:21" s="33" customFormat="1" ht="16.5" customHeight="1" x14ac:dyDescent="0.2">
      <c r="A40" s="71">
        <v>159</v>
      </c>
      <c r="B40" s="72" t="s">
        <v>418</v>
      </c>
      <c r="C40" s="72" t="s">
        <v>419</v>
      </c>
      <c r="D40" s="29" t="s">
        <v>280</v>
      </c>
      <c r="E40" s="30" t="s">
        <v>368</v>
      </c>
      <c r="F40" s="73" t="s">
        <v>30</v>
      </c>
      <c r="G40" s="31">
        <v>22770</v>
      </c>
      <c r="H40" s="32">
        <v>0</v>
      </c>
      <c r="I40" s="74">
        <v>25</v>
      </c>
      <c r="J40" s="74">
        <f>+G40*2.87%</f>
        <v>653.49900000000002</v>
      </c>
      <c r="K40" s="74">
        <f>+G40*7.1%</f>
        <v>1616.6699999999998</v>
      </c>
      <c r="L40" s="70">
        <v>250.67</v>
      </c>
      <c r="M40" s="74">
        <f>+G40*3.04%</f>
        <v>692.20799999999997</v>
      </c>
      <c r="N40" s="74">
        <f>+G40*7.09%</f>
        <v>1614.393</v>
      </c>
      <c r="O40" s="32"/>
      <c r="P40" s="74">
        <f>SUM(J40:O40)</f>
        <v>4827.4400000000005</v>
      </c>
      <c r="Q40" s="74">
        <f>+H40+I40+J40+M40+O40</f>
        <v>1370.7069999999999</v>
      </c>
      <c r="R40" s="74">
        <f>+K40+L40+N40</f>
        <v>3481.7330000000002</v>
      </c>
      <c r="S40" s="74">
        <f>+G40-Q40</f>
        <v>21399.293000000001</v>
      </c>
      <c r="T40" s="76">
        <v>111</v>
      </c>
      <c r="U40" s="27"/>
    </row>
    <row r="41" spans="1:21" s="33" customFormat="1" ht="16.5" customHeight="1" x14ac:dyDescent="0.2">
      <c r="A41" s="71">
        <v>161</v>
      </c>
      <c r="B41" s="72" t="s">
        <v>260</v>
      </c>
      <c r="C41" s="72" t="s">
        <v>261</v>
      </c>
      <c r="D41" s="29" t="s">
        <v>74</v>
      </c>
      <c r="E41" s="30" t="s">
        <v>75</v>
      </c>
      <c r="F41" s="73" t="s">
        <v>30</v>
      </c>
      <c r="G41" s="36">
        <v>33396</v>
      </c>
      <c r="H41" s="32">
        <v>0</v>
      </c>
      <c r="I41" s="74">
        <v>25</v>
      </c>
      <c r="J41" s="74">
        <f>+G41*2.87%</f>
        <v>958.46519999999998</v>
      </c>
      <c r="K41" s="74">
        <f>+G41*7.1%</f>
        <v>2371.116</v>
      </c>
      <c r="L41" s="70">
        <v>367.36</v>
      </c>
      <c r="M41" s="74">
        <f>+G41*3.04%</f>
        <v>1015.2384</v>
      </c>
      <c r="N41" s="74">
        <f>+G41*7.09%</f>
        <v>2367.7764000000002</v>
      </c>
      <c r="O41" s="32">
        <v>0</v>
      </c>
      <c r="P41" s="74">
        <f>SUM(J41:O41)</f>
        <v>7079.9560000000001</v>
      </c>
      <c r="Q41" s="74">
        <f>+H41+I41+J41+M41+O41</f>
        <v>1998.7035999999998</v>
      </c>
      <c r="R41" s="74">
        <f>+K41+L41+N41</f>
        <v>5106.2524000000003</v>
      </c>
      <c r="S41" s="74">
        <f>+G41-Q41</f>
        <v>31397.296399999999</v>
      </c>
      <c r="T41" s="76">
        <v>111</v>
      </c>
      <c r="U41" s="27"/>
    </row>
    <row r="42" spans="1:21" s="33" customFormat="1" ht="16.5" customHeight="1" x14ac:dyDescent="0.2">
      <c r="A42" s="71">
        <v>165</v>
      </c>
      <c r="B42" s="72" t="s">
        <v>517</v>
      </c>
      <c r="C42" s="72" t="s">
        <v>518</v>
      </c>
      <c r="D42" s="29" t="s">
        <v>33</v>
      </c>
      <c r="E42" s="30" t="s">
        <v>145</v>
      </c>
      <c r="F42" s="73" t="s">
        <v>30</v>
      </c>
      <c r="G42" s="31">
        <v>29040</v>
      </c>
      <c r="H42" s="32">
        <v>0</v>
      </c>
      <c r="I42" s="74">
        <v>25</v>
      </c>
      <c r="J42" s="74">
        <f>+G42*2.87%</f>
        <v>833.44799999999998</v>
      </c>
      <c r="K42" s="74">
        <f>+G42*7.1%</f>
        <v>2061.8399999999997</v>
      </c>
      <c r="L42" s="70">
        <v>319.44</v>
      </c>
      <c r="M42" s="74">
        <f>+G42*3.04%</f>
        <v>882.81600000000003</v>
      </c>
      <c r="N42" s="74">
        <f>+G42*7.09%</f>
        <v>2058.9360000000001</v>
      </c>
      <c r="O42" s="32">
        <v>0</v>
      </c>
      <c r="P42" s="74">
        <f>SUM(J42:O42)</f>
        <v>6156.48</v>
      </c>
      <c r="Q42" s="74">
        <f>+H42+I42+J42+M42+O42</f>
        <v>1741.2640000000001</v>
      </c>
      <c r="R42" s="74">
        <f>+K42+L42+N42</f>
        <v>4440.2160000000003</v>
      </c>
      <c r="S42" s="74">
        <f>+G42-Q42</f>
        <v>27298.736000000001</v>
      </c>
      <c r="T42" s="76">
        <v>111</v>
      </c>
      <c r="U42" s="27"/>
    </row>
    <row r="43" spans="1:21" s="33" customFormat="1" ht="16.5" customHeight="1" x14ac:dyDescent="0.2">
      <c r="A43" s="71">
        <v>170</v>
      </c>
      <c r="B43" s="72" t="s">
        <v>681</v>
      </c>
      <c r="C43" s="72" t="s">
        <v>682</v>
      </c>
      <c r="D43" s="29" t="s">
        <v>183</v>
      </c>
      <c r="E43" s="30" t="s">
        <v>683</v>
      </c>
      <c r="F43" s="73" t="s">
        <v>30</v>
      </c>
      <c r="G43" s="31">
        <v>47850</v>
      </c>
      <c r="H43" s="32">
        <v>1754.27</v>
      </c>
      <c r="I43" s="74">
        <v>25</v>
      </c>
      <c r="J43" s="74">
        <f>+G43*2.87%</f>
        <v>1373.2950000000001</v>
      </c>
      <c r="K43" s="74">
        <f>+G43*7.1%</f>
        <v>3397.35</v>
      </c>
      <c r="L43" s="70">
        <v>380.38</v>
      </c>
      <c r="M43" s="74">
        <f>+G43*3.04%</f>
        <v>1454.64</v>
      </c>
      <c r="N43" s="74">
        <f>+G43*7.09%</f>
        <v>3392.5650000000001</v>
      </c>
      <c r="O43" s="32"/>
      <c r="P43" s="74">
        <f>SUM(J43:O43)</f>
        <v>9998.2300000000014</v>
      </c>
      <c r="Q43" s="74">
        <f>+H43+I43+J43+M43+O43</f>
        <v>4607.2049999999999</v>
      </c>
      <c r="R43" s="74">
        <f>+K43+L43+N43</f>
        <v>7170.2950000000001</v>
      </c>
      <c r="S43" s="74">
        <f>+G43-Q43</f>
        <v>43242.794999999998</v>
      </c>
      <c r="T43" s="76">
        <v>111</v>
      </c>
      <c r="U43" s="27"/>
    </row>
    <row r="44" spans="1:21" s="33" customFormat="1" ht="16.5" customHeight="1" x14ac:dyDescent="0.2">
      <c r="A44" s="71">
        <v>171</v>
      </c>
      <c r="B44" s="72" t="s">
        <v>301</v>
      </c>
      <c r="C44" s="72" t="s">
        <v>302</v>
      </c>
      <c r="D44" s="29" t="s">
        <v>303</v>
      </c>
      <c r="E44" s="30" t="s">
        <v>304</v>
      </c>
      <c r="F44" s="73" t="s">
        <v>30</v>
      </c>
      <c r="G44" s="31">
        <v>23232</v>
      </c>
      <c r="H44" s="32">
        <v>0</v>
      </c>
      <c r="I44" s="74">
        <v>25</v>
      </c>
      <c r="J44" s="74">
        <f>+G44*2.87%</f>
        <v>666.75840000000005</v>
      </c>
      <c r="K44" s="74">
        <f>+G44*7.1%</f>
        <v>1649.4719999999998</v>
      </c>
      <c r="L44" s="70">
        <v>255.55</v>
      </c>
      <c r="M44" s="74">
        <f>+G44*3.04%</f>
        <v>706.25279999999998</v>
      </c>
      <c r="N44" s="74">
        <f>+G44*7.09%</f>
        <v>1647.1488000000002</v>
      </c>
      <c r="O44" s="32">
        <v>0</v>
      </c>
      <c r="P44" s="74">
        <f>SUM(J44:O44)</f>
        <v>4925.1819999999998</v>
      </c>
      <c r="Q44" s="74">
        <f>+H44+I44+J44+M44+O44</f>
        <v>1398.0111999999999</v>
      </c>
      <c r="R44" s="74">
        <f>+K44+L44+N44</f>
        <v>3552.1707999999999</v>
      </c>
      <c r="S44" s="74">
        <f>+G44-Q44</f>
        <v>21833.988799999999</v>
      </c>
      <c r="T44" s="76">
        <v>111</v>
      </c>
      <c r="U44" s="27"/>
    </row>
    <row r="45" spans="1:21" s="33" customFormat="1" ht="16.5" customHeight="1" x14ac:dyDescent="0.2">
      <c r="A45" s="71">
        <v>173</v>
      </c>
      <c r="B45" s="72" t="s">
        <v>679</v>
      </c>
      <c r="C45" s="72" t="s">
        <v>680</v>
      </c>
      <c r="D45" s="29" t="s">
        <v>141</v>
      </c>
      <c r="E45" s="30" t="s">
        <v>101</v>
      </c>
      <c r="F45" s="73" t="s">
        <v>30</v>
      </c>
      <c r="G45" s="31">
        <v>26015</v>
      </c>
      <c r="H45" s="32">
        <v>0</v>
      </c>
      <c r="I45" s="74">
        <v>25</v>
      </c>
      <c r="J45" s="74">
        <f>+G45*2.87%</f>
        <v>746.63049999999998</v>
      </c>
      <c r="K45" s="74">
        <f>+G45*7.1%</f>
        <v>1847.0649999999998</v>
      </c>
      <c r="L45" s="70">
        <v>286.17</v>
      </c>
      <c r="M45" s="74">
        <f>+G45*3.04%</f>
        <v>790.85599999999999</v>
      </c>
      <c r="N45" s="74">
        <f>+G45*7.09%</f>
        <v>1844.4635000000001</v>
      </c>
      <c r="O45" s="32">
        <v>0</v>
      </c>
      <c r="P45" s="74">
        <f>SUM(J45:O45)</f>
        <v>5515.1849999999995</v>
      </c>
      <c r="Q45" s="74">
        <f>+H45+I45+J45+M45+O45</f>
        <v>1562.4865</v>
      </c>
      <c r="R45" s="74">
        <f>+K45+L45+N45</f>
        <v>3977.6984999999995</v>
      </c>
      <c r="S45" s="74">
        <f>+G45-Q45</f>
        <v>24452.513500000001</v>
      </c>
      <c r="T45" s="76">
        <v>111</v>
      </c>
      <c r="U45" s="27"/>
    </row>
    <row r="46" spans="1:21" s="33" customFormat="1" ht="16.5" customHeight="1" x14ac:dyDescent="0.2">
      <c r="A46" s="71">
        <v>177</v>
      </c>
      <c r="B46" s="72" t="s">
        <v>572</v>
      </c>
      <c r="C46" s="72" t="s">
        <v>573</v>
      </c>
      <c r="D46" s="29" t="s">
        <v>48</v>
      </c>
      <c r="E46" s="30" t="s">
        <v>49</v>
      </c>
      <c r="F46" s="73" t="s">
        <v>30</v>
      </c>
      <c r="G46" s="31">
        <v>11085.2</v>
      </c>
      <c r="H46" s="32">
        <v>0</v>
      </c>
      <c r="I46" s="74">
        <v>25</v>
      </c>
      <c r="J46" s="74">
        <f>+G46*2.87%</f>
        <v>318.14524</v>
      </c>
      <c r="K46" s="74">
        <f>+G46*7.1%</f>
        <v>787.04919999999993</v>
      </c>
      <c r="L46" s="70">
        <v>121.94</v>
      </c>
      <c r="M46" s="74">
        <f>+G46*3.04%</f>
        <v>336.99008000000003</v>
      </c>
      <c r="N46" s="74">
        <f>+G46*7.09%</f>
        <v>785.94068000000016</v>
      </c>
      <c r="O46" s="32">
        <v>0</v>
      </c>
      <c r="P46" s="74">
        <f>SUM(J46:O46)</f>
        <v>2350.0652</v>
      </c>
      <c r="Q46" s="74">
        <f>+H46+I46+J46+M46+O46</f>
        <v>680.13532000000009</v>
      </c>
      <c r="R46" s="74">
        <f>+K46+L46+N46</f>
        <v>1694.9298800000001</v>
      </c>
      <c r="S46" s="74">
        <f>+G46-Q46</f>
        <v>10405.064680000001</v>
      </c>
      <c r="T46" s="76">
        <v>111</v>
      </c>
      <c r="U46" s="27"/>
    </row>
    <row r="47" spans="1:21" s="33" customFormat="1" ht="16.5" customHeight="1" x14ac:dyDescent="0.2">
      <c r="A47" s="71">
        <v>178</v>
      </c>
      <c r="B47" s="72" t="s">
        <v>838</v>
      </c>
      <c r="C47" s="72" t="s">
        <v>839</v>
      </c>
      <c r="D47" s="29" t="s">
        <v>323</v>
      </c>
      <c r="E47" s="30" t="s">
        <v>508</v>
      </c>
      <c r="F47" s="73" t="s">
        <v>30</v>
      </c>
      <c r="G47" s="31">
        <v>45084.6</v>
      </c>
      <c r="H47" s="32">
        <v>1363.98</v>
      </c>
      <c r="I47" s="74">
        <v>25</v>
      </c>
      <c r="J47" s="74">
        <f>+G47*2.87%</f>
        <v>1293.9280200000001</v>
      </c>
      <c r="K47" s="74">
        <f>+G47*7.1%</f>
        <v>3201.0065999999997</v>
      </c>
      <c r="L47" s="70">
        <v>380.38</v>
      </c>
      <c r="M47" s="74">
        <f>+G47*3.04%</f>
        <v>1370.5718400000001</v>
      </c>
      <c r="N47" s="74">
        <f>+G47*7.09%</f>
        <v>3196.4981400000001</v>
      </c>
      <c r="O47" s="32">
        <v>0</v>
      </c>
      <c r="P47" s="74">
        <f>SUM(J47:O47)</f>
        <v>9442.3845999999994</v>
      </c>
      <c r="Q47" s="74">
        <f>+H47+I47+J47+M47+O47</f>
        <v>4053.4798599999999</v>
      </c>
      <c r="R47" s="74">
        <f>+K47+L47+N47</f>
        <v>6777.8847399999995</v>
      </c>
      <c r="S47" s="74">
        <f>+G47-Q47</f>
        <v>41031.120139999999</v>
      </c>
      <c r="T47" s="76">
        <v>111</v>
      </c>
      <c r="U47" s="27"/>
    </row>
    <row r="48" spans="1:21" s="33" customFormat="1" ht="16.5" customHeight="1" x14ac:dyDescent="0.2">
      <c r="A48" s="71">
        <v>179</v>
      </c>
      <c r="B48" s="72" t="s">
        <v>207</v>
      </c>
      <c r="C48" s="72" t="s">
        <v>208</v>
      </c>
      <c r="D48" s="29" t="s">
        <v>209</v>
      </c>
      <c r="E48" s="30" t="s">
        <v>145</v>
      </c>
      <c r="F48" s="73" t="s">
        <v>30</v>
      </c>
      <c r="G48" s="31">
        <v>27830</v>
      </c>
      <c r="H48" s="32">
        <v>0</v>
      </c>
      <c r="I48" s="74">
        <v>25</v>
      </c>
      <c r="J48" s="74">
        <f>+G48*2.87%</f>
        <v>798.721</v>
      </c>
      <c r="K48" s="74">
        <f>+G48*7.1%</f>
        <v>1975.9299999999998</v>
      </c>
      <c r="L48" s="70">
        <v>306.13</v>
      </c>
      <c r="M48" s="74">
        <f>+G48*3.04%</f>
        <v>846.03200000000004</v>
      </c>
      <c r="N48" s="74">
        <f>+G48*7.09%</f>
        <v>1973.1470000000002</v>
      </c>
      <c r="O48" s="32">
        <v>0</v>
      </c>
      <c r="P48" s="74">
        <f>SUM(J48:O48)</f>
        <v>5899.96</v>
      </c>
      <c r="Q48" s="74">
        <f>+H48+I48+J48+M48+O48</f>
        <v>1669.7530000000002</v>
      </c>
      <c r="R48" s="74">
        <f>+K48+L48+N48</f>
        <v>4255.2070000000003</v>
      </c>
      <c r="S48" s="74">
        <f>+G48-Q48</f>
        <v>26160.246999999999</v>
      </c>
      <c r="T48" s="76">
        <v>111</v>
      </c>
      <c r="U48" s="27"/>
    </row>
    <row r="49" spans="1:116" s="33" customFormat="1" ht="16.5" customHeight="1" x14ac:dyDescent="0.2">
      <c r="A49" s="71">
        <v>181</v>
      </c>
      <c r="B49" s="72" t="s">
        <v>584</v>
      </c>
      <c r="C49" s="72" t="s">
        <v>585</v>
      </c>
      <c r="D49" s="29" t="s">
        <v>70</v>
      </c>
      <c r="E49" s="30" t="s">
        <v>148</v>
      </c>
      <c r="F49" s="73" t="s">
        <v>30</v>
      </c>
      <c r="G49" s="31">
        <v>26898.3</v>
      </c>
      <c r="H49" s="32">
        <v>0</v>
      </c>
      <c r="I49" s="74">
        <v>25</v>
      </c>
      <c r="J49" s="74">
        <f>+G49*2.87%</f>
        <v>771.98120999999992</v>
      </c>
      <c r="K49" s="74">
        <f>+G49*7.1%</f>
        <v>1909.7792999999997</v>
      </c>
      <c r="L49" s="70">
        <v>295.88</v>
      </c>
      <c r="M49" s="74">
        <f>+G49*3.04%</f>
        <v>817.70831999999996</v>
      </c>
      <c r="N49" s="74">
        <f>+G49*7.09%</f>
        <v>1907.0894700000001</v>
      </c>
      <c r="O49" s="32">
        <v>0</v>
      </c>
      <c r="P49" s="74">
        <f>SUM(J49:O49)</f>
        <v>5702.4382999999998</v>
      </c>
      <c r="Q49" s="74">
        <f>+H49+I49+J49+M49+O49</f>
        <v>1614.6895299999999</v>
      </c>
      <c r="R49" s="74">
        <f>+K49+L49+N49</f>
        <v>4112.7487700000001</v>
      </c>
      <c r="S49" s="74">
        <f>+G49-Q49</f>
        <v>25283.61047</v>
      </c>
      <c r="T49" s="76">
        <v>111</v>
      </c>
      <c r="U49" s="27"/>
    </row>
    <row r="50" spans="1:116" s="33" customFormat="1" ht="16.5" x14ac:dyDescent="0.2">
      <c r="A50" s="71">
        <v>182</v>
      </c>
      <c r="B50" s="72" t="s">
        <v>278</v>
      </c>
      <c r="C50" s="72" t="s">
        <v>279</v>
      </c>
      <c r="D50" s="29" t="s">
        <v>280</v>
      </c>
      <c r="E50" s="30" t="s">
        <v>281</v>
      </c>
      <c r="F50" s="73" t="s">
        <v>30</v>
      </c>
      <c r="G50" s="31">
        <v>33396</v>
      </c>
      <c r="H50" s="32">
        <v>0</v>
      </c>
      <c r="I50" s="74">
        <v>25</v>
      </c>
      <c r="J50" s="74">
        <f>+G50*2.87%</f>
        <v>958.46519999999998</v>
      </c>
      <c r="K50" s="74">
        <f>+G50*7.1%</f>
        <v>2371.116</v>
      </c>
      <c r="L50" s="70">
        <v>367.36</v>
      </c>
      <c r="M50" s="74">
        <f>+G50*3.04%</f>
        <v>1015.2384</v>
      </c>
      <c r="N50" s="74">
        <f>+G50*7.09%</f>
        <v>2367.7764000000002</v>
      </c>
      <c r="O50" s="39"/>
      <c r="P50" s="74">
        <f>SUM(J50:O50)</f>
        <v>7079.9560000000001</v>
      </c>
      <c r="Q50" s="74">
        <f>+H50+I50+J50+M50+O50</f>
        <v>1998.7035999999998</v>
      </c>
      <c r="R50" s="74">
        <f>+K50+L50+N50</f>
        <v>5106.2524000000003</v>
      </c>
      <c r="S50" s="74">
        <f>+G50-Q50</f>
        <v>31397.296399999999</v>
      </c>
      <c r="T50" s="76">
        <v>111</v>
      </c>
      <c r="U50" s="27"/>
    </row>
    <row r="51" spans="1:116" s="33" customFormat="1" ht="35.1" customHeight="1" x14ac:dyDescent="0.2">
      <c r="A51" s="71">
        <v>186</v>
      </c>
      <c r="B51" s="77" t="s">
        <v>844</v>
      </c>
      <c r="C51" s="77" t="s">
        <v>845</v>
      </c>
      <c r="D51" s="34" t="s">
        <v>56</v>
      </c>
      <c r="E51" s="35" t="s">
        <v>846</v>
      </c>
      <c r="F51" s="73" t="s">
        <v>30</v>
      </c>
      <c r="G51" s="36">
        <v>48400</v>
      </c>
      <c r="H51" s="32">
        <v>1578.88</v>
      </c>
      <c r="I51" s="74">
        <v>25</v>
      </c>
      <c r="J51" s="74">
        <f>+G51*2.87%</f>
        <v>1389.08</v>
      </c>
      <c r="K51" s="74">
        <f>+G51*7.1%</f>
        <v>3436.3999999999996</v>
      </c>
      <c r="L51" s="70">
        <v>380.38</v>
      </c>
      <c r="M51" s="74">
        <f>+G51*3.04%</f>
        <v>1471.36</v>
      </c>
      <c r="N51" s="74">
        <f>+G51*7.09%</f>
        <v>3431.5600000000004</v>
      </c>
      <c r="O51" s="32">
        <v>1671.78</v>
      </c>
      <c r="P51" s="74">
        <f>SUM(J51:O51)</f>
        <v>11780.56</v>
      </c>
      <c r="Q51" s="74">
        <f>+H51+I51+J51+M51+O51</f>
        <v>6136.0999999999995</v>
      </c>
      <c r="R51" s="74">
        <f>+K51+L51+N51</f>
        <v>7248.34</v>
      </c>
      <c r="S51" s="74">
        <f>+G51-Q51</f>
        <v>42263.9</v>
      </c>
      <c r="T51" s="76">
        <v>111</v>
      </c>
      <c r="U51" s="27"/>
      <c r="V51" s="37"/>
      <c r="W51" s="37"/>
      <c r="X51" s="37"/>
      <c r="Y51" s="37"/>
      <c r="Z51" s="37"/>
      <c r="AA51" s="37"/>
      <c r="AB51" s="37"/>
      <c r="AC51" s="37"/>
      <c r="AD51" s="37"/>
      <c r="AE51" s="37"/>
      <c r="AF51" s="37"/>
      <c r="AG51" s="37"/>
      <c r="AH51" s="37"/>
      <c r="AI51" s="37"/>
      <c r="AJ51" s="37"/>
      <c r="AK51" s="37"/>
      <c r="AL51" s="37"/>
      <c r="AM51" s="37"/>
      <c r="AN51" s="37"/>
      <c r="AO51" s="37"/>
      <c r="AP51" s="37"/>
      <c r="AQ51" s="37"/>
      <c r="AR51" s="37"/>
      <c r="AS51" s="37"/>
      <c r="AT51" s="37"/>
      <c r="AU51" s="37"/>
      <c r="AV51" s="37"/>
      <c r="AW51" s="37"/>
      <c r="AX51" s="37"/>
      <c r="AY51" s="37"/>
      <c r="AZ51" s="37"/>
      <c r="BA51" s="37"/>
      <c r="BB51" s="37"/>
      <c r="BC51" s="37"/>
      <c r="BD51" s="37"/>
      <c r="BE51" s="37"/>
      <c r="BF51" s="37"/>
      <c r="BG51" s="37"/>
      <c r="BH51" s="37"/>
      <c r="BI51" s="37"/>
      <c r="BJ51" s="37"/>
      <c r="BK51" s="37"/>
      <c r="BL51" s="37"/>
      <c r="BM51" s="37"/>
      <c r="BN51" s="37"/>
      <c r="BO51" s="37"/>
      <c r="BP51" s="37"/>
      <c r="BQ51" s="37"/>
      <c r="BR51" s="37"/>
      <c r="BS51" s="37"/>
      <c r="BT51" s="37"/>
      <c r="BU51" s="37"/>
      <c r="BV51" s="37"/>
      <c r="BW51" s="37"/>
      <c r="BX51" s="37"/>
      <c r="BY51" s="37"/>
      <c r="BZ51" s="37"/>
      <c r="CA51" s="37"/>
      <c r="CB51" s="37"/>
      <c r="CC51" s="37"/>
      <c r="CD51" s="37"/>
      <c r="CE51" s="37"/>
      <c r="CF51" s="37"/>
      <c r="CG51" s="37"/>
      <c r="CH51" s="37"/>
      <c r="CI51" s="37"/>
      <c r="CJ51" s="37"/>
      <c r="CK51" s="37"/>
      <c r="CL51" s="37"/>
      <c r="CM51" s="37"/>
      <c r="CN51" s="37"/>
      <c r="CO51" s="37"/>
      <c r="CP51" s="37"/>
      <c r="CQ51" s="37"/>
      <c r="CR51" s="37"/>
      <c r="CS51" s="37"/>
      <c r="CT51" s="37"/>
      <c r="CU51" s="37"/>
      <c r="CV51" s="37"/>
      <c r="CW51" s="37"/>
      <c r="CX51" s="37"/>
      <c r="CY51" s="37"/>
      <c r="CZ51" s="37"/>
      <c r="DA51" s="37"/>
      <c r="DB51" s="37"/>
      <c r="DC51" s="37"/>
      <c r="DD51" s="37"/>
      <c r="DE51" s="37"/>
      <c r="DF51" s="37"/>
      <c r="DG51" s="37"/>
      <c r="DH51" s="37"/>
      <c r="DI51" s="37"/>
      <c r="DJ51" s="37"/>
      <c r="DK51" s="37"/>
      <c r="DL51" s="37"/>
    </row>
    <row r="52" spans="1:116" s="1" customFormat="1" ht="24" customHeight="1" x14ac:dyDescent="0.2">
      <c r="A52" s="71">
        <v>189</v>
      </c>
      <c r="B52" s="72" t="s">
        <v>690</v>
      </c>
      <c r="C52" s="72" t="s">
        <v>691</v>
      </c>
      <c r="D52" s="29" t="s">
        <v>108</v>
      </c>
      <c r="E52" s="30" t="s">
        <v>692</v>
      </c>
      <c r="F52" s="73" t="s">
        <v>30</v>
      </c>
      <c r="G52" s="31">
        <v>35491.599999999999</v>
      </c>
      <c r="H52" s="32">
        <v>10.07</v>
      </c>
      <c r="I52" s="74">
        <v>25</v>
      </c>
      <c r="J52" s="74">
        <f>+G52*2.87%</f>
        <v>1018.6089199999999</v>
      </c>
      <c r="K52" s="74">
        <f>+G52*7.1%</f>
        <v>2519.9035999999996</v>
      </c>
      <c r="L52" s="70">
        <v>380.38</v>
      </c>
      <c r="M52" s="74">
        <f>+G52*3.04%</f>
        <v>1078.9446399999999</v>
      </c>
      <c r="N52" s="74">
        <f>+G52*7.09%</f>
        <v>2516.3544400000001</v>
      </c>
      <c r="O52" s="32">
        <v>0</v>
      </c>
      <c r="P52" s="74">
        <f>SUM(J52:O52)</f>
        <v>7514.1915999999992</v>
      </c>
      <c r="Q52" s="74">
        <f>+H52+I52+J52+M52+O52</f>
        <v>2132.62356</v>
      </c>
      <c r="R52" s="74">
        <f>+K52+L52+N52</f>
        <v>5416.6380399999998</v>
      </c>
      <c r="S52" s="74">
        <f>+G52-Q52</f>
        <v>33358.976439999999</v>
      </c>
      <c r="T52" s="76">
        <v>111</v>
      </c>
      <c r="U52" s="27"/>
      <c r="V52" s="38"/>
      <c r="W52" s="38"/>
      <c r="X52" s="38"/>
      <c r="Y52" s="38"/>
      <c r="Z52" s="38"/>
      <c r="AA52" s="38"/>
      <c r="AB52" s="38"/>
      <c r="AC52" s="38"/>
      <c r="AD52" s="38"/>
      <c r="AE52" s="38"/>
      <c r="AF52" s="38"/>
      <c r="AG52" s="38"/>
      <c r="AH52" s="38"/>
      <c r="AI52" s="38"/>
      <c r="AJ52" s="38"/>
      <c r="AK52" s="38"/>
      <c r="AL52" s="38"/>
      <c r="AM52" s="38"/>
      <c r="AN52" s="38"/>
      <c r="AO52" s="38"/>
      <c r="AP52" s="38"/>
      <c r="AQ52" s="38"/>
      <c r="AR52" s="38"/>
      <c r="AS52" s="38"/>
      <c r="AT52" s="38"/>
      <c r="AU52" s="38"/>
      <c r="AV52" s="38"/>
      <c r="AW52" s="38"/>
      <c r="AX52" s="38"/>
      <c r="AY52" s="38"/>
      <c r="AZ52" s="38"/>
      <c r="BA52" s="38"/>
      <c r="BB52" s="38"/>
      <c r="BC52" s="38"/>
      <c r="BD52" s="38"/>
      <c r="BE52" s="38"/>
      <c r="BF52" s="38"/>
      <c r="BG52" s="38"/>
      <c r="BH52" s="38"/>
      <c r="BI52" s="38"/>
      <c r="BJ52" s="38"/>
      <c r="BK52" s="38"/>
      <c r="BL52" s="38"/>
      <c r="BM52" s="38"/>
      <c r="BN52" s="38"/>
      <c r="BO52" s="38"/>
      <c r="BP52" s="38"/>
      <c r="BQ52" s="38"/>
      <c r="BR52" s="38"/>
      <c r="BS52" s="38"/>
      <c r="BT52" s="38"/>
      <c r="BU52" s="38"/>
      <c r="BV52" s="38"/>
      <c r="BW52" s="38"/>
      <c r="BX52" s="38"/>
      <c r="BY52" s="38"/>
      <c r="BZ52" s="38"/>
      <c r="CA52" s="38"/>
      <c r="CB52" s="38"/>
      <c r="CC52" s="38"/>
      <c r="CD52" s="38"/>
      <c r="CE52" s="38"/>
      <c r="CF52" s="38"/>
      <c r="CG52" s="38"/>
      <c r="CH52" s="38"/>
      <c r="CI52" s="38"/>
      <c r="CJ52" s="38"/>
      <c r="CK52" s="38"/>
      <c r="CL52" s="38"/>
      <c r="CM52" s="38"/>
      <c r="CN52" s="38"/>
      <c r="CO52" s="38"/>
      <c r="CP52" s="38"/>
      <c r="CQ52" s="38"/>
      <c r="CR52" s="38"/>
      <c r="CS52" s="38"/>
      <c r="CT52" s="38"/>
      <c r="CU52" s="38"/>
      <c r="CV52" s="38"/>
      <c r="CW52" s="38"/>
      <c r="CX52" s="38"/>
      <c r="CY52" s="38"/>
      <c r="CZ52" s="38"/>
      <c r="DA52" s="38"/>
      <c r="DB52" s="38"/>
      <c r="DC52" s="38"/>
      <c r="DD52" s="38"/>
      <c r="DE52" s="38"/>
      <c r="DF52" s="38"/>
      <c r="DG52" s="38"/>
      <c r="DH52" s="38"/>
      <c r="DI52" s="38"/>
      <c r="DJ52" s="38"/>
      <c r="DK52" s="38"/>
      <c r="DL52" s="38"/>
    </row>
    <row r="53" spans="1:116" s="1" customFormat="1" ht="24" customHeight="1" x14ac:dyDescent="0.2">
      <c r="A53" s="71">
        <v>190</v>
      </c>
      <c r="B53" s="72" t="s">
        <v>738</v>
      </c>
      <c r="C53" s="72" t="s">
        <v>739</v>
      </c>
      <c r="D53" s="29" t="s">
        <v>280</v>
      </c>
      <c r="E53" s="30" t="s">
        <v>250</v>
      </c>
      <c r="F53" s="73" t="s">
        <v>30</v>
      </c>
      <c r="G53" s="31">
        <v>20493</v>
      </c>
      <c r="H53" s="32">
        <v>0</v>
      </c>
      <c r="I53" s="74">
        <v>25</v>
      </c>
      <c r="J53" s="74">
        <f>+G53*2.87%</f>
        <v>588.14909999999998</v>
      </c>
      <c r="K53" s="74">
        <f>+G53*7.1%</f>
        <v>1455.0029999999999</v>
      </c>
      <c r="L53" s="70">
        <v>225.42</v>
      </c>
      <c r="M53" s="74">
        <f>+G53*3.04%</f>
        <v>622.98720000000003</v>
      </c>
      <c r="N53" s="74">
        <f>+G53*7.09%</f>
        <v>1452.9537</v>
      </c>
      <c r="O53" s="32"/>
      <c r="P53" s="74">
        <f>SUM(J53:O53)</f>
        <v>4344.5129999999999</v>
      </c>
      <c r="Q53" s="74">
        <f>+H53+I53+J53+M53+O53</f>
        <v>1236.1363000000001</v>
      </c>
      <c r="R53" s="74">
        <f>+K53+L53+N53</f>
        <v>3133.3766999999998</v>
      </c>
      <c r="S53" s="74">
        <f>+G53-Q53</f>
        <v>19256.863700000002</v>
      </c>
      <c r="T53" s="76">
        <v>111</v>
      </c>
      <c r="U53" s="27"/>
    </row>
    <row r="54" spans="1:116" s="1" customFormat="1" ht="24" customHeight="1" x14ac:dyDescent="0.2">
      <c r="A54" s="71">
        <v>200</v>
      </c>
      <c r="B54" s="72" t="s">
        <v>901</v>
      </c>
      <c r="C54" s="72" t="s">
        <v>902</v>
      </c>
      <c r="D54" s="29" t="s">
        <v>37</v>
      </c>
      <c r="E54" s="30" t="s">
        <v>270</v>
      </c>
      <c r="F54" s="73" t="s">
        <v>30</v>
      </c>
      <c r="G54" s="31">
        <v>45980</v>
      </c>
      <c r="H54" s="32">
        <v>1237.33</v>
      </c>
      <c r="I54" s="74">
        <v>25</v>
      </c>
      <c r="J54" s="74">
        <f>+G54*2.87%</f>
        <v>1319.626</v>
      </c>
      <c r="K54" s="74">
        <f>+G54*7.1%</f>
        <v>3264.58</v>
      </c>
      <c r="L54" s="70">
        <v>380.38</v>
      </c>
      <c r="M54" s="74">
        <f>+G54*3.04%</f>
        <v>1397.7919999999999</v>
      </c>
      <c r="N54" s="74">
        <f>+G54*7.09%</f>
        <v>3259.9820000000004</v>
      </c>
      <c r="O54" s="32">
        <v>1671.78</v>
      </c>
      <c r="P54" s="74">
        <f>SUM(J54:O54)</f>
        <v>11294.140000000001</v>
      </c>
      <c r="Q54" s="74">
        <f>+H54+I54+J54+M54+O54</f>
        <v>5651.5280000000002</v>
      </c>
      <c r="R54" s="74">
        <f>+K54+L54+N54</f>
        <v>6904.9420000000009</v>
      </c>
      <c r="S54" s="74">
        <f>+G54-Q54</f>
        <v>40328.472000000002</v>
      </c>
      <c r="T54" s="76">
        <v>111</v>
      </c>
      <c r="U54" s="27"/>
    </row>
    <row r="55" spans="1:116" s="1" customFormat="1" ht="24" customHeight="1" x14ac:dyDescent="0.2">
      <c r="A55" s="71">
        <v>203</v>
      </c>
      <c r="B55" s="72" t="s">
        <v>525</v>
      </c>
      <c r="C55" s="72" t="s">
        <v>526</v>
      </c>
      <c r="D55" s="29" t="s">
        <v>323</v>
      </c>
      <c r="E55" s="30" t="s">
        <v>145</v>
      </c>
      <c r="F55" s="73" t="s">
        <v>30</v>
      </c>
      <c r="G55" s="31">
        <v>22770</v>
      </c>
      <c r="H55" s="32">
        <v>0</v>
      </c>
      <c r="I55" s="74">
        <v>25</v>
      </c>
      <c r="J55" s="74">
        <f>+G55*2.87%</f>
        <v>653.49900000000002</v>
      </c>
      <c r="K55" s="74">
        <f>+G55*7.1%</f>
        <v>1616.6699999999998</v>
      </c>
      <c r="L55" s="70">
        <v>250.47</v>
      </c>
      <c r="M55" s="74">
        <f>+G55*3.04%</f>
        <v>692.20799999999997</v>
      </c>
      <c r="N55" s="74">
        <f>+G55*7.09%</f>
        <v>1614.393</v>
      </c>
      <c r="O55" s="32">
        <v>0</v>
      </c>
      <c r="P55" s="74">
        <f>SUM(J55:O55)</f>
        <v>4827.24</v>
      </c>
      <c r="Q55" s="74">
        <f>+H55+I55+J55+M55+O55</f>
        <v>1370.7069999999999</v>
      </c>
      <c r="R55" s="74">
        <f>+K55+L55+N55</f>
        <v>3481.5329999999999</v>
      </c>
      <c r="S55" s="74">
        <f>+G55-Q55</f>
        <v>21399.293000000001</v>
      </c>
      <c r="T55" s="76">
        <v>111</v>
      </c>
      <c r="U55" s="27"/>
    </row>
    <row r="56" spans="1:116" s="1" customFormat="1" ht="24" customHeight="1" x14ac:dyDescent="0.2">
      <c r="A56" s="71">
        <v>206</v>
      </c>
      <c r="B56" s="72" t="s">
        <v>728</v>
      </c>
      <c r="C56" s="72" t="s">
        <v>729</v>
      </c>
      <c r="D56" s="29" t="s">
        <v>115</v>
      </c>
      <c r="E56" s="30" t="s">
        <v>233</v>
      </c>
      <c r="F56" s="73" t="s">
        <v>30</v>
      </c>
      <c r="G56" s="31">
        <v>24200</v>
      </c>
      <c r="H56" s="32">
        <v>0</v>
      </c>
      <c r="I56" s="74">
        <v>25</v>
      </c>
      <c r="J56" s="74">
        <f>+G56*2.87%</f>
        <v>694.54</v>
      </c>
      <c r="K56" s="74">
        <f>+G56*7.1%</f>
        <v>1718.1999999999998</v>
      </c>
      <c r="L56" s="70">
        <v>266.2</v>
      </c>
      <c r="M56" s="74">
        <f>+G56*3.04%</f>
        <v>735.68</v>
      </c>
      <c r="N56" s="74">
        <f>+G56*7.09%</f>
        <v>1715.7800000000002</v>
      </c>
      <c r="O56" s="32">
        <v>835.89</v>
      </c>
      <c r="P56" s="74">
        <f>SUM(J56:O56)</f>
        <v>5966.29</v>
      </c>
      <c r="Q56" s="74">
        <f>+H56+I56+J56+M56+O56</f>
        <v>2291.1099999999997</v>
      </c>
      <c r="R56" s="74">
        <f>+K56+L56+N56</f>
        <v>3700.1800000000003</v>
      </c>
      <c r="S56" s="74">
        <f>+G56-Q56</f>
        <v>21908.89</v>
      </c>
      <c r="T56" s="76">
        <v>111</v>
      </c>
      <c r="U56" s="27"/>
    </row>
    <row r="57" spans="1:116" s="1" customFormat="1" ht="16.5" x14ac:dyDescent="0.2">
      <c r="A57" s="71">
        <v>207</v>
      </c>
      <c r="B57" s="72" t="s">
        <v>760</v>
      </c>
      <c r="C57" s="72" t="s">
        <v>761</v>
      </c>
      <c r="D57" s="29" t="s">
        <v>108</v>
      </c>
      <c r="E57" s="30" t="s">
        <v>531</v>
      </c>
      <c r="F57" s="73" t="s">
        <v>30</v>
      </c>
      <c r="G57" s="31">
        <f>20000*1.2</f>
        <v>24000</v>
      </c>
      <c r="H57" s="32">
        <v>0</v>
      </c>
      <c r="I57" s="74">
        <v>25</v>
      </c>
      <c r="J57" s="74">
        <f>+G57*2.87%</f>
        <v>688.8</v>
      </c>
      <c r="K57" s="74">
        <f>+G57*7.1%</f>
        <v>1703.9999999999998</v>
      </c>
      <c r="L57" s="70">
        <v>264</v>
      </c>
      <c r="M57" s="74">
        <f>+G57*3.04%</f>
        <v>729.6</v>
      </c>
      <c r="N57" s="74">
        <f>+G57*7.09%</f>
        <v>1701.6000000000001</v>
      </c>
      <c r="O57" s="32">
        <v>0</v>
      </c>
      <c r="P57" s="74">
        <f>SUM(J57:O57)</f>
        <v>5088</v>
      </c>
      <c r="Q57" s="74">
        <f>+H57+I57+J57+M57+O57</f>
        <v>1443.4</v>
      </c>
      <c r="R57" s="74">
        <f>+K57+L57+N57</f>
        <v>3669.6</v>
      </c>
      <c r="S57" s="74">
        <f>+G57-Q57</f>
        <v>22556.6</v>
      </c>
      <c r="T57" s="76">
        <v>111</v>
      </c>
      <c r="U57" s="27"/>
    </row>
    <row r="58" spans="1:116" s="1" customFormat="1" ht="30" x14ac:dyDescent="0.2">
      <c r="A58" s="71">
        <v>208</v>
      </c>
      <c r="B58" s="72" t="s">
        <v>883</v>
      </c>
      <c r="C58" s="72" t="s">
        <v>884</v>
      </c>
      <c r="D58" s="29" t="s">
        <v>48</v>
      </c>
      <c r="E58" s="30" t="s">
        <v>49</v>
      </c>
      <c r="F58" s="73" t="s">
        <v>30</v>
      </c>
      <c r="G58" s="31">
        <v>11085.2</v>
      </c>
      <c r="H58" s="32">
        <v>0</v>
      </c>
      <c r="I58" s="74">
        <v>25</v>
      </c>
      <c r="J58" s="74">
        <f>+G58*2.87%</f>
        <v>318.14524</v>
      </c>
      <c r="K58" s="74">
        <f>+G58*7.1%</f>
        <v>787.04919999999993</v>
      </c>
      <c r="L58" s="70">
        <v>121.94</v>
      </c>
      <c r="M58" s="74">
        <f>+G58*3.04%</f>
        <v>336.99008000000003</v>
      </c>
      <c r="N58" s="74">
        <f>+G58*7.09%</f>
        <v>785.94068000000016</v>
      </c>
      <c r="O58" s="32">
        <v>0</v>
      </c>
      <c r="P58" s="74">
        <f>SUM(J58:O58)</f>
        <v>2350.0652</v>
      </c>
      <c r="Q58" s="74">
        <f>+H58+I58+J58+M58+O58</f>
        <v>680.13532000000009</v>
      </c>
      <c r="R58" s="74">
        <f>+K58+L58+N58</f>
        <v>1694.9298800000001</v>
      </c>
      <c r="S58" s="74">
        <f>+G58-Q58</f>
        <v>10405.064680000001</v>
      </c>
      <c r="T58" s="76">
        <v>111</v>
      </c>
      <c r="U58" s="27"/>
    </row>
    <row r="59" spans="1:116" s="1" customFormat="1" ht="24" customHeight="1" x14ac:dyDescent="0.2">
      <c r="A59" s="71">
        <v>209</v>
      </c>
      <c r="B59" s="72" t="s">
        <v>223</v>
      </c>
      <c r="C59" s="72" t="s">
        <v>224</v>
      </c>
      <c r="D59" s="29" t="s">
        <v>74</v>
      </c>
      <c r="E59" s="30" t="s">
        <v>75</v>
      </c>
      <c r="F59" s="73" t="s">
        <v>30</v>
      </c>
      <c r="G59" s="31">
        <v>30492</v>
      </c>
      <c r="H59" s="32">
        <v>0</v>
      </c>
      <c r="I59" s="74">
        <v>25</v>
      </c>
      <c r="J59" s="74">
        <f>+G59*2.87%</f>
        <v>875.12040000000002</v>
      </c>
      <c r="K59" s="74">
        <f>+G59*7.1%</f>
        <v>2164.9319999999998</v>
      </c>
      <c r="L59" s="70">
        <v>335.41</v>
      </c>
      <c r="M59" s="74">
        <f>+G59*3.04%</f>
        <v>926.95680000000004</v>
      </c>
      <c r="N59" s="74">
        <f>+G59*7.09%</f>
        <v>2161.8828000000003</v>
      </c>
      <c r="O59" s="32">
        <v>835.89</v>
      </c>
      <c r="P59" s="74">
        <f>SUM(J59:O59)</f>
        <v>7300.192</v>
      </c>
      <c r="Q59" s="74">
        <f>+H59+I59+J59+M59+O59</f>
        <v>2662.9672</v>
      </c>
      <c r="R59" s="74">
        <f>+K59+L59+N59</f>
        <v>4662.2248</v>
      </c>
      <c r="S59" s="74">
        <f>+G59-Q59</f>
        <v>27829.032800000001</v>
      </c>
      <c r="T59" s="76">
        <v>111</v>
      </c>
      <c r="U59" s="27"/>
    </row>
    <row r="60" spans="1:116" s="1" customFormat="1" ht="24" customHeight="1" x14ac:dyDescent="0.2">
      <c r="A60" s="71">
        <v>211</v>
      </c>
      <c r="B60" s="72" t="s">
        <v>212</v>
      </c>
      <c r="C60" s="72" t="s">
        <v>213</v>
      </c>
      <c r="D60" s="29" t="s">
        <v>209</v>
      </c>
      <c r="E60" s="30" t="s">
        <v>214</v>
      </c>
      <c r="F60" s="73" t="s">
        <v>30</v>
      </c>
      <c r="G60" s="31">
        <v>43560</v>
      </c>
      <c r="H60" s="32">
        <v>1148.8</v>
      </c>
      <c r="I60" s="74">
        <v>25</v>
      </c>
      <c r="J60" s="74">
        <f>+G60*2.87%</f>
        <v>1250.172</v>
      </c>
      <c r="K60" s="74">
        <f>+G60*7.1%</f>
        <v>3092.7599999999998</v>
      </c>
      <c r="L60" s="70">
        <v>380.38</v>
      </c>
      <c r="M60" s="74">
        <f>+G60*3.04%</f>
        <v>1324.2239999999999</v>
      </c>
      <c r="N60" s="74">
        <f>+G60*7.09%</f>
        <v>3088.404</v>
      </c>
      <c r="O60" s="32">
        <v>0</v>
      </c>
      <c r="P60" s="74">
        <f>SUM(J60:O60)</f>
        <v>9135.94</v>
      </c>
      <c r="Q60" s="74">
        <f>+H60+I60+J60+M60+O60</f>
        <v>3748.1959999999999</v>
      </c>
      <c r="R60" s="74">
        <f>+K60+L60+N60</f>
        <v>6561.5439999999999</v>
      </c>
      <c r="S60" s="74">
        <f>+G60-Q60</f>
        <v>39811.804000000004</v>
      </c>
      <c r="T60" s="76">
        <v>111</v>
      </c>
      <c r="U60" s="27"/>
    </row>
    <row r="61" spans="1:116" s="1" customFormat="1" ht="16.5" x14ac:dyDescent="0.2">
      <c r="A61" s="71">
        <v>212</v>
      </c>
      <c r="B61" s="72" t="s">
        <v>715</v>
      </c>
      <c r="C61" s="72" t="s">
        <v>716</v>
      </c>
      <c r="D61" s="29" t="s">
        <v>130</v>
      </c>
      <c r="E61" s="30" t="s">
        <v>75</v>
      </c>
      <c r="F61" s="73" t="s">
        <v>30</v>
      </c>
      <c r="G61" s="31">
        <v>50094</v>
      </c>
      <c r="H61" s="32">
        <v>2070.98</v>
      </c>
      <c r="I61" s="74">
        <v>25</v>
      </c>
      <c r="J61" s="74">
        <f>+G61*2.87%</f>
        <v>1437.6977999999999</v>
      </c>
      <c r="K61" s="74">
        <f>+G61*7.1%</f>
        <v>3556.6739999999995</v>
      </c>
      <c r="L61" s="70">
        <v>380.38</v>
      </c>
      <c r="M61" s="74">
        <f>+G61*3.04%</f>
        <v>1522.8576</v>
      </c>
      <c r="N61" s="74">
        <f>+G61*7.09%</f>
        <v>3551.6646000000001</v>
      </c>
      <c r="O61" s="32">
        <v>0</v>
      </c>
      <c r="P61" s="74">
        <f>SUM(J61:O61)</f>
        <v>10449.273999999999</v>
      </c>
      <c r="Q61" s="74">
        <f>+H61+I61+J61+M61+O61</f>
        <v>5056.5353999999998</v>
      </c>
      <c r="R61" s="74">
        <f>+K61+L61+N61</f>
        <v>7488.7186000000002</v>
      </c>
      <c r="S61" s="74">
        <f>+G61-Q61</f>
        <v>45037.464599999999</v>
      </c>
      <c r="T61" s="76">
        <v>111</v>
      </c>
      <c r="U61" s="27"/>
    </row>
    <row r="62" spans="1:116" s="1" customFormat="1" ht="30" x14ac:dyDescent="0.2">
      <c r="A62" s="71">
        <v>215</v>
      </c>
      <c r="B62" s="72" t="s">
        <v>807</v>
      </c>
      <c r="C62" s="72" t="s">
        <v>808</v>
      </c>
      <c r="D62" s="29" t="s">
        <v>48</v>
      </c>
      <c r="E62" s="30" t="s">
        <v>453</v>
      </c>
      <c r="F62" s="73" t="s">
        <v>30</v>
      </c>
      <c r="G62" s="31">
        <v>12219.9</v>
      </c>
      <c r="H62" s="32">
        <v>0</v>
      </c>
      <c r="I62" s="74">
        <v>25</v>
      </c>
      <c r="J62" s="74">
        <f>+G62*2.87%</f>
        <v>350.71112999999997</v>
      </c>
      <c r="K62" s="74">
        <f>+G62*7.1%</f>
        <v>867.61289999999985</v>
      </c>
      <c r="L62" s="70">
        <v>134.41999999999999</v>
      </c>
      <c r="M62" s="74">
        <f>+G62*3.04%</f>
        <v>371.48496</v>
      </c>
      <c r="N62" s="74">
        <f>+G62*7.09%</f>
        <v>866.39091000000008</v>
      </c>
      <c r="O62" s="32">
        <v>0</v>
      </c>
      <c r="P62" s="74">
        <f>SUM(J62:O62)</f>
        <v>2590.6198999999997</v>
      </c>
      <c r="Q62" s="74">
        <f>+H62+I62+J62+M62+O62</f>
        <v>747.19608999999991</v>
      </c>
      <c r="R62" s="74">
        <f>+K62+L62+N62</f>
        <v>1868.4238099999998</v>
      </c>
      <c r="S62" s="74">
        <f>+G62-Q62</f>
        <v>11472.70391</v>
      </c>
      <c r="T62" s="76">
        <v>111</v>
      </c>
      <c r="U62" s="27"/>
    </row>
    <row r="63" spans="1:116" s="1" customFormat="1" ht="16.5" x14ac:dyDescent="0.2">
      <c r="A63" s="71">
        <v>219</v>
      </c>
      <c r="B63" s="72" t="s">
        <v>822</v>
      </c>
      <c r="C63" s="72" t="s">
        <v>823</v>
      </c>
      <c r="D63" s="29" t="s">
        <v>78</v>
      </c>
      <c r="E63" s="30" t="s">
        <v>824</v>
      </c>
      <c r="F63" s="73" t="s">
        <v>30</v>
      </c>
      <c r="G63" s="31">
        <v>55176</v>
      </c>
      <c r="H63" s="32">
        <v>2884.45</v>
      </c>
      <c r="I63" s="74">
        <v>25</v>
      </c>
      <c r="J63" s="74">
        <f>+G63*2.87%</f>
        <v>1583.5511999999999</v>
      </c>
      <c r="K63" s="74">
        <v>3917.5</v>
      </c>
      <c r="L63" s="70">
        <v>380.38</v>
      </c>
      <c r="M63" s="74">
        <f>+G63*3.04%</f>
        <v>1677.3504</v>
      </c>
      <c r="N63" s="74">
        <f>+G63*7.09%</f>
        <v>3911.9784000000004</v>
      </c>
      <c r="O63" s="39">
        <v>0</v>
      </c>
      <c r="P63" s="74">
        <f>SUM(J63:O63)</f>
        <v>11470.76</v>
      </c>
      <c r="Q63" s="74">
        <f>+H63+I63+J63+M63+O63</f>
        <v>6170.3516</v>
      </c>
      <c r="R63" s="74">
        <f>+K63+L63+N63</f>
        <v>8209.858400000001</v>
      </c>
      <c r="S63" s="74">
        <f>+G63-Q63</f>
        <v>49005.648399999998</v>
      </c>
      <c r="T63" s="76">
        <v>111</v>
      </c>
      <c r="U63" s="27"/>
    </row>
    <row r="64" spans="1:116" s="1" customFormat="1" ht="16.5" x14ac:dyDescent="0.2">
      <c r="A64" s="71">
        <v>221</v>
      </c>
      <c r="B64" s="72" t="s">
        <v>429</v>
      </c>
      <c r="C64" s="72" t="s">
        <v>430</v>
      </c>
      <c r="D64" s="29" t="s">
        <v>70</v>
      </c>
      <c r="E64" s="30" t="s">
        <v>148</v>
      </c>
      <c r="F64" s="73" t="s">
        <v>30</v>
      </c>
      <c r="G64" s="31">
        <v>26898.3</v>
      </c>
      <c r="H64" s="32">
        <v>0</v>
      </c>
      <c r="I64" s="74">
        <v>25</v>
      </c>
      <c r="J64" s="74">
        <f>+G64*2.87%</f>
        <v>771.98120999999992</v>
      </c>
      <c r="K64" s="74">
        <f>+G64*7.1%</f>
        <v>1909.7792999999997</v>
      </c>
      <c r="L64" s="70">
        <v>295.88</v>
      </c>
      <c r="M64" s="74">
        <f>+G64*3.04%</f>
        <v>817.70831999999996</v>
      </c>
      <c r="N64" s="74">
        <f>+G64*7.09%</f>
        <v>1907.0894700000001</v>
      </c>
      <c r="O64" s="32">
        <v>835.89</v>
      </c>
      <c r="P64" s="74">
        <f>SUM(J64:O64)</f>
        <v>6538.3283000000001</v>
      </c>
      <c r="Q64" s="74">
        <f>+H64+I64+J64+M64+O64</f>
        <v>2450.57953</v>
      </c>
      <c r="R64" s="74">
        <f>+K64+L64+N64</f>
        <v>4112.7487700000001</v>
      </c>
      <c r="S64" s="74">
        <f>+G64-Q64</f>
        <v>24447.72047</v>
      </c>
      <c r="T64" s="76">
        <v>111</v>
      </c>
      <c r="U64" s="27"/>
    </row>
    <row r="65" spans="1:21" ht="24" customHeight="1" x14ac:dyDescent="0.2">
      <c r="A65" s="71">
        <v>224</v>
      </c>
      <c r="B65" s="72" t="s">
        <v>599</v>
      </c>
      <c r="C65" s="72" t="s">
        <v>600</v>
      </c>
      <c r="D65" s="29" t="s">
        <v>130</v>
      </c>
      <c r="E65" s="30" t="s">
        <v>34</v>
      </c>
      <c r="F65" s="73" t="s">
        <v>30</v>
      </c>
      <c r="G65" s="31">
        <v>44649</v>
      </c>
      <c r="H65" s="32">
        <v>1049.48</v>
      </c>
      <c r="I65" s="74">
        <v>25</v>
      </c>
      <c r="J65" s="74">
        <f>+G65*2.87%</f>
        <v>1281.4263000000001</v>
      </c>
      <c r="K65" s="74">
        <f>+G65*7.1%</f>
        <v>3170.0789999999997</v>
      </c>
      <c r="L65" s="70">
        <v>380.38</v>
      </c>
      <c r="M65" s="74">
        <f>+G65*3.04%</f>
        <v>1357.3296</v>
      </c>
      <c r="N65" s="74">
        <f>+G65*7.09%</f>
        <v>3165.6141000000002</v>
      </c>
      <c r="O65" s="32">
        <v>1671.78</v>
      </c>
      <c r="P65" s="74">
        <f>SUM(J65:O65)</f>
        <v>11026.609</v>
      </c>
      <c r="Q65" s="74">
        <f>+H65+I65+J65+M65+O65</f>
        <v>5385.0159000000003</v>
      </c>
      <c r="R65" s="74">
        <f>+K65+L65+N65</f>
        <v>6716.0730999999996</v>
      </c>
      <c r="S65" s="74">
        <f>+G65-Q65</f>
        <v>39263.984100000001</v>
      </c>
      <c r="T65" s="76">
        <v>111</v>
      </c>
      <c r="U65" s="27"/>
    </row>
    <row r="66" spans="1:21" ht="24" customHeight="1" x14ac:dyDescent="0.2">
      <c r="A66" s="71">
        <v>226</v>
      </c>
      <c r="B66" s="72" t="s">
        <v>805</v>
      </c>
      <c r="C66" s="72" t="s">
        <v>806</v>
      </c>
      <c r="D66" s="29" t="s">
        <v>280</v>
      </c>
      <c r="E66" s="30" t="s">
        <v>97</v>
      </c>
      <c r="F66" s="73" t="s">
        <v>30</v>
      </c>
      <c r="G66" s="31">
        <v>26136</v>
      </c>
      <c r="H66" s="32">
        <v>0</v>
      </c>
      <c r="I66" s="74">
        <v>25</v>
      </c>
      <c r="J66" s="74">
        <f>+G66*2.87%</f>
        <v>750.10320000000002</v>
      </c>
      <c r="K66" s="74">
        <f>+G66*7.1%</f>
        <v>1855.6559999999997</v>
      </c>
      <c r="L66" s="70">
        <v>287.5</v>
      </c>
      <c r="M66" s="74">
        <f>+G66*3.04%</f>
        <v>794.53440000000001</v>
      </c>
      <c r="N66" s="74">
        <f>+G66*7.09%</f>
        <v>1853.0424</v>
      </c>
      <c r="O66" s="32"/>
      <c r="P66" s="74">
        <f>SUM(J66:O66)</f>
        <v>5540.8359999999993</v>
      </c>
      <c r="Q66" s="74">
        <f>+H66+I66+J66+M66+O66</f>
        <v>1569.6376</v>
      </c>
      <c r="R66" s="74">
        <f>+K66+L66+N66</f>
        <v>3996.1984000000002</v>
      </c>
      <c r="S66" s="74">
        <f>+G66-Q66</f>
        <v>24566.362399999998</v>
      </c>
      <c r="T66" s="76">
        <v>111</v>
      </c>
      <c r="U66" s="27"/>
    </row>
    <row r="67" spans="1:21" ht="24" customHeight="1" x14ac:dyDescent="0.2">
      <c r="A67" s="71">
        <v>227</v>
      </c>
      <c r="B67" s="72" t="s">
        <v>363</v>
      </c>
      <c r="C67" s="72" t="s">
        <v>364</v>
      </c>
      <c r="D67" s="29" t="s">
        <v>84</v>
      </c>
      <c r="E67" s="29" t="s">
        <v>365</v>
      </c>
      <c r="F67" s="73" t="s">
        <v>30</v>
      </c>
      <c r="G67" s="31">
        <v>50820</v>
      </c>
      <c r="H67" s="32">
        <v>2173.44</v>
      </c>
      <c r="I67" s="74">
        <v>25</v>
      </c>
      <c r="J67" s="74">
        <f>+G67*2.87%</f>
        <v>1458.5339999999999</v>
      </c>
      <c r="K67" s="74">
        <f>+G67*7.1%</f>
        <v>3608.22</v>
      </c>
      <c r="L67" s="70">
        <v>380.38</v>
      </c>
      <c r="M67" s="74">
        <f>+G67*3.04%</f>
        <v>1544.9279999999999</v>
      </c>
      <c r="N67" s="74">
        <f>+G67*7.09%</f>
        <v>3603.1380000000004</v>
      </c>
      <c r="O67" s="32"/>
      <c r="P67" s="74">
        <f>SUM(J67:O67)</f>
        <v>10595.2</v>
      </c>
      <c r="Q67" s="74">
        <f>+H67+I67+J67+M67+O67</f>
        <v>5201.902</v>
      </c>
      <c r="R67" s="74">
        <f>+K67+L67+N67</f>
        <v>7591.7380000000003</v>
      </c>
      <c r="S67" s="74">
        <f>+G67-Q67</f>
        <v>45618.097999999998</v>
      </c>
      <c r="T67" s="76">
        <v>111</v>
      </c>
      <c r="U67" s="27"/>
    </row>
    <row r="68" spans="1:21" ht="24" customHeight="1" x14ac:dyDescent="0.2">
      <c r="A68" s="71">
        <v>232</v>
      </c>
      <c r="B68" s="72" t="s">
        <v>179</v>
      </c>
      <c r="C68" s="72" t="s">
        <v>180</v>
      </c>
      <c r="D68" s="29" t="s">
        <v>74</v>
      </c>
      <c r="E68" s="30" t="s">
        <v>75</v>
      </c>
      <c r="F68" s="73" t="s">
        <v>30</v>
      </c>
      <c r="G68" s="31">
        <v>33396</v>
      </c>
      <c r="H68" s="32">
        <v>0</v>
      </c>
      <c r="I68" s="74">
        <v>25</v>
      </c>
      <c r="J68" s="74">
        <f>+G68*2.87%</f>
        <v>958.46519999999998</v>
      </c>
      <c r="K68" s="74">
        <f>+G68*7.1%</f>
        <v>2371.116</v>
      </c>
      <c r="L68" s="70">
        <v>367.36</v>
      </c>
      <c r="M68" s="74">
        <f>+G68*3.04%</f>
        <v>1015.2384</v>
      </c>
      <c r="N68" s="74">
        <f>+G68*7.09%</f>
        <v>2367.7764000000002</v>
      </c>
      <c r="O68" s="32">
        <v>0</v>
      </c>
      <c r="P68" s="74">
        <f>SUM(J68:O68)</f>
        <v>7079.9560000000001</v>
      </c>
      <c r="Q68" s="74">
        <f>+H68+I68+J68+M68+O68</f>
        <v>1998.7035999999998</v>
      </c>
      <c r="R68" s="74">
        <f>+K68+L68+N68</f>
        <v>5106.2524000000003</v>
      </c>
      <c r="S68" s="74">
        <f>+G68-Q68</f>
        <v>31397.296399999999</v>
      </c>
      <c r="T68" s="76">
        <v>111</v>
      </c>
      <c r="U68" s="27"/>
    </row>
    <row r="69" spans="1:21" ht="24" customHeight="1" x14ac:dyDescent="0.2">
      <c r="A69" s="71">
        <v>243</v>
      </c>
      <c r="B69" s="72" t="s">
        <v>544</v>
      </c>
      <c r="C69" s="72" t="s">
        <v>545</v>
      </c>
      <c r="D69" s="29" t="s">
        <v>100</v>
      </c>
      <c r="E69" s="30" t="s">
        <v>546</v>
      </c>
      <c r="F69" s="73" t="s">
        <v>30</v>
      </c>
      <c r="G69" s="31">
        <v>43560</v>
      </c>
      <c r="H69" s="32">
        <v>1148.8</v>
      </c>
      <c r="I69" s="74">
        <v>25</v>
      </c>
      <c r="J69" s="74">
        <f>+G69*2.87%</f>
        <v>1250.172</v>
      </c>
      <c r="K69" s="74">
        <f>+G69*7.1%</f>
        <v>3092.7599999999998</v>
      </c>
      <c r="L69" s="82">
        <v>380.38</v>
      </c>
      <c r="M69" s="74">
        <f>+G69*3.04%</f>
        <v>1324.2239999999999</v>
      </c>
      <c r="N69" s="74">
        <f>+G69*7.09%</f>
        <v>3088.404</v>
      </c>
      <c r="O69" s="32">
        <v>0</v>
      </c>
      <c r="P69" s="74">
        <f>SUM(J69:O69)</f>
        <v>9135.94</v>
      </c>
      <c r="Q69" s="74">
        <f>+H69+I69+J69+M69+O69</f>
        <v>3748.1959999999999</v>
      </c>
      <c r="R69" s="74">
        <f>+K69+L69+N69</f>
        <v>6561.5439999999999</v>
      </c>
      <c r="S69" s="74">
        <f>+G69-Q69</f>
        <v>39811.804000000004</v>
      </c>
      <c r="T69" s="76">
        <v>111</v>
      </c>
      <c r="U69" s="27"/>
    </row>
    <row r="70" spans="1:21" ht="24" customHeight="1" x14ac:dyDescent="0.2">
      <c r="A70" s="71">
        <v>245</v>
      </c>
      <c r="B70" s="72" t="s">
        <v>390</v>
      </c>
      <c r="C70" s="72" t="s">
        <v>391</v>
      </c>
      <c r="D70" s="29" t="s">
        <v>48</v>
      </c>
      <c r="E70" s="30" t="s">
        <v>49</v>
      </c>
      <c r="F70" s="73" t="s">
        <v>30</v>
      </c>
      <c r="G70" s="31">
        <v>11085.2</v>
      </c>
      <c r="H70" s="32">
        <v>0</v>
      </c>
      <c r="I70" s="74">
        <v>25</v>
      </c>
      <c r="J70" s="74">
        <f>+G70*2.87%</f>
        <v>318.14524</v>
      </c>
      <c r="K70" s="74">
        <f>+G70*7.1%</f>
        <v>787.04919999999993</v>
      </c>
      <c r="L70" s="70">
        <v>121.94</v>
      </c>
      <c r="M70" s="74">
        <f>+G70*3.04%</f>
        <v>336.99008000000003</v>
      </c>
      <c r="N70" s="74">
        <f>+G70*7.09%</f>
        <v>785.94068000000016</v>
      </c>
      <c r="O70" s="32">
        <v>0</v>
      </c>
      <c r="P70" s="74">
        <f>SUM(J70:O70)</f>
        <v>2350.0652</v>
      </c>
      <c r="Q70" s="74">
        <f>+H70+I70+J70+M70+O70</f>
        <v>680.13532000000009</v>
      </c>
      <c r="R70" s="74">
        <f>+K70+L70+N70</f>
        <v>1694.9298800000001</v>
      </c>
      <c r="S70" s="74">
        <f>+G70-Q70</f>
        <v>10405.064680000001</v>
      </c>
      <c r="T70" s="76">
        <v>111</v>
      </c>
      <c r="U70" s="27"/>
    </row>
    <row r="71" spans="1:21" ht="24" customHeight="1" x14ac:dyDescent="0.2">
      <c r="A71" s="71">
        <v>247</v>
      </c>
      <c r="B71" s="72" t="s">
        <v>865</v>
      </c>
      <c r="C71" s="72" t="s">
        <v>866</v>
      </c>
      <c r="D71" s="29" t="s">
        <v>169</v>
      </c>
      <c r="E71" s="30" t="s">
        <v>867</v>
      </c>
      <c r="F71" s="73" t="s">
        <v>30</v>
      </c>
      <c r="G71" s="31">
        <v>45980</v>
      </c>
      <c r="H71" s="32">
        <v>1490.35</v>
      </c>
      <c r="I71" s="74">
        <v>25</v>
      </c>
      <c r="J71" s="74">
        <f>+G71*2.87%</f>
        <v>1319.626</v>
      </c>
      <c r="K71" s="74">
        <f>+G71*7.1%</f>
        <v>3264.58</v>
      </c>
      <c r="L71" s="70">
        <v>380.38</v>
      </c>
      <c r="M71" s="74">
        <f>+G71*3.04%</f>
        <v>1397.7919999999999</v>
      </c>
      <c r="N71" s="74">
        <f>+G71*7.09%</f>
        <v>3259.9820000000004</v>
      </c>
      <c r="O71" s="32">
        <v>0</v>
      </c>
      <c r="P71" s="74">
        <f>SUM(J71:O71)</f>
        <v>9622.36</v>
      </c>
      <c r="Q71" s="74">
        <f>+H71+I71+J71+M71+O71</f>
        <v>4232.768</v>
      </c>
      <c r="R71" s="74">
        <f>+K71+L71+N71</f>
        <v>6904.9420000000009</v>
      </c>
      <c r="S71" s="74">
        <f>+G71-Q71</f>
        <v>41747.232000000004</v>
      </c>
      <c r="T71" s="76">
        <v>111</v>
      </c>
      <c r="U71" s="27"/>
    </row>
    <row r="72" spans="1:21" ht="24" customHeight="1" x14ac:dyDescent="0.2">
      <c r="A72" s="71">
        <v>249</v>
      </c>
      <c r="B72" s="72" t="s">
        <v>861</v>
      </c>
      <c r="C72" s="72" t="s">
        <v>862</v>
      </c>
      <c r="D72" s="29" t="s">
        <v>217</v>
      </c>
      <c r="E72" s="30" t="s">
        <v>75</v>
      </c>
      <c r="F72" s="73" t="s">
        <v>30</v>
      </c>
      <c r="G72" s="31">
        <v>26516.42</v>
      </c>
      <c r="H72" s="32">
        <v>0</v>
      </c>
      <c r="I72" s="74">
        <v>25</v>
      </c>
      <c r="J72" s="74">
        <f>+G72*2.87%</f>
        <v>761.021254</v>
      </c>
      <c r="K72" s="74">
        <f>+G72*7.1%</f>
        <v>1882.6658199999997</v>
      </c>
      <c r="L72" s="70">
        <v>291.68</v>
      </c>
      <c r="M72" s="74">
        <f>+G72*3.04%</f>
        <v>806.09916799999996</v>
      </c>
      <c r="N72" s="74">
        <f>+G72*7.09%</f>
        <v>1880.0141779999999</v>
      </c>
      <c r="O72" s="32">
        <v>0</v>
      </c>
      <c r="P72" s="74">
        <f>SUM(J72:O72)</f>
        <v>5621.4804199999999</v>
      </c>
      <c r="Q72" s="74">
        <f>+H72+I72+J72+M72+O72</f>
        <v>1592.120422</v>
      </c>
      <c r="R72" s="74">
        <f>+K72+L72+N72</f>
        <v>4054.3599979999995</v>
      </c>
      <c r="S72" s="74">
        <f>+G72-Q72</f>
        <v>24924.299577999998</v>
      </c>
      <c r="T72" s="76">
        <v>111</v>
      </c>
      <c r="U72" s="27"/>
    </row>
    <row r="73" spans="1:21" ht="16.5" x14ac:dyDescent="0.2">
      <c r="A73" s="71">
        <v>250</v>
      </c>
      <c r="B73" s="72" t="s">
        <v>631</v>
      </c>
      <c r="C73" s="72" t="s">
        <v>632</v>
      </c>
      <c r="D73" s="29" t="s">
        <v>108</v>
      </c>
      <c r="E73" s="30" t="s">
        <v>145</v>
      </c>
      <c r="F73" s="73" t="s">
        <v>30</v>
      </c>
      <c r="G73" s="31">
        <v>20614.439999999999</v>
      </c>
      <c r="H73" s="32">
        <v>0</v>
      </c>
      <c r="I73" s="74">
        <v>25</v>
      </c>
      <c r="J73" s="74">
        <f>+G73*2.87%</f>
        <v>591.63442799999996</v>
      </c>
      <c r="K73" s="74">
        <f>+G73*7.1%</f>
        <v>1463.6252399999998</v>
      </c>
      <c r="L73" s="70">
        <v>226.76</v>
      </c>
      <c r="M73" s="74">
        <f>+G73*3.04%</f>
        <v>626.67897599999992</v>
      </c>
      <c r="N73" s="74">
        <f>+G73*7.09%</f>
        <v>1461.5637959999999</v>
      </c>
      <c r="O73" s="32">
        <v>0</v>
      </c>
      <c r="P73" s="74">
        <f>SUM(J73:O73)</f>
        <v>4370.2624400000004</v>
      </c>
      <c r="Q73" s="74">
        <f>+H73+I73+J73+M73+O73</f>
        <v>1243.313404</v>
      </c>
      <c r="R73" s="74">
        <f>+K73+L73+N73</f>
        <v>3151.949036</v>
      </c>
      <c r="S73" s="74">
        <f>+G73-Q73</f>
        <v>19371.126595999998</v>
      </c>
      <c r="T73" s="76">
        <v>111</v>
      </c>
      <c r="U73" s="27"/>
    </row>
    <row r="74" spans="1:21" ht="16.5" x14ac:dyDescent="0.2">
      <c r="A74" s="71">
        <v>253</v>
      </c>
      <c r="B74" s="72" t="s">
        <v>489</v>
      </c>
      <c r="C74" s="72" t="s">
        <v>490</v>
      </c>
      <c r="D74" s="29" t="s">
        <v>169</v>
      </c>
      <c r="E74" s="30" t="s">
        <v>145</v>
      </c>
      <c r="F74" s="73" t="s">
        <v>30</v>
      </c>
      <c r="G74" s="31">
        <v>36064.050000000003</v>
      </c>
      <c r="H74" s="32">
        <v>90.86</v>
      </c>
      <c r="I74" s="74">
        <v>25</v>
      </c>
      <c r="J74" s="74">
        <f>+G74*2.87%</f>
        <v>1035.038235</v>
      </c>
      <c r="K74" s="74">
        <f>+G74*7.1%</f>
        <v>2560.5475499999998</v>
      </c>
      <c r="L74" s="70">
        <v>380.38</v>
      </c>
      <c r="M74" s="74">
        <f>+G74*3.04%</f>
        <v>1096.3471200000001</v>
      </c>
      <c r="N74" s="74">
        <f>+G74*7.09%</f>
        <v>2556.9411450000002</v>
      </c>
      <c r="O74" s="32">
        <v>0</v>
      </c>
      <c r="P74" s="74">
        <f>SUM(J74:O74)</f>
        <v>7629.2540499999996</v>
      </c>
      <c r="Q74" s="74">
        <f>+H74+I74+J74+M74+O74</f>
        <v>2247.245355</v>
      </c>
      <c r="R74" s="74">
        <f>+K74+L74+N74</f>
        <v>5497.8686950000001</v>
      </c>
      <c r="S74" s="74">
        <f>+G74-Q74</f>
        <v>33816.804645000004</v>
      </c>
      <c r="T74" s="76">
        <v>111</v>
      </c>
      <c r="U74" s="27"/>
    </row>
    <row r="75" spans="1:21" ht="16.5" x14ac:dyDescent="0.2">
      <c r="A75" s="71">
        <v>256</v>
      </c>
      <c r="B75" s="72" t="s">
        <v>711</v>
      </c>
      <c r="C75" s="72" t="s">
        <v>712</v>
      </c>
      <c r="D75" s="29" t="s">
        <v>217</v>
      </c>
      <c r="E75" s="30" t="s">
        <v>75</v>
      </c>
      <c r="F75" s="73" t="s">
        <v>30</v>
      </c>
      <c r="G75" s="31">
        <v>31581</v>
      </c>
      <c r="H75" s="32">
        <v>0</v>
      </c>
      <c r="I75" s="74">
        <v>25</v>
      </c>
      <c r="J75" s="74">
        <f>+G75*2.87%</f>
        <v>906.37469999999996</v>
      </c>
      <c r="K75" s="74">
        <f>+G75*7.1%</f>
        <v>2242.2509999999997</v>
      </c>
      <c r="L75" s="70">
        <v>347.39</v>
      </c>
      <c r="M75" s="74">
        <f>+G75*3.04%</f>
        <v>960.06240000000003</v>
      </c>
      <c r="N75" s="74">
        <f>+G75*7.09%</f>
        <v>2239.0929000000001</v>
      </c>
      <c r="O75" s="32">
        <v>0</v>
      </c>
      <c r="P75" s="74">
        <f>SUM(J75:O75)</f>
        <v>6695.1710000000003</v>
      </c>
      <c r="Q75" s="74">
        <f>+H75+I75+J75+M75+O75</f>
        <v>1891.4371000000001</v>
      </c>
      <c r="R75" s="74">
        <f>+K75+L75+N75</f>
        <v>4828.7338999999993</v>
      </c>
      <c r="S75" s="74">
        <f>+G75-Q75</f>
        <v>29689.562900000001</v>
      </c>
      <c r="T75" s="76">
        <v>111</v>
      </c>
      <c r="U75" s="27"/>
    </row>
    <row r="76" spans="1:21" ht="16.5" x14ac:dyDescent="0.2">
      <c r="A76" s="71">
        <v>257</v>
      </c>
      <c r="B76" s="72" t="s">
        <v>555</v>
      </c>
      <c r="C76" s="72" t="s">
        <v>556</v>
      </c>
      <c r="D76" s="29" t="s">
        <v>45</v>
      </c>
      <c r="E76" s="30" t="s">
        <v>88</v>
      </c>
      <c r="F76" s="73" t="s">
        <v>30</v>
      </c>
      <c r="G76" s="31">
        <v>18216</v>
      </c>
      <c r="H76" s="32"/>
      <c r="I76" s="74">
        <v>25</v>
      </c>
      <c r="J76" s="74">
        <f>+G76*2.87%</f>
        <v>522.79920000000004</v>
      </c>
      <c r="K76" s="74">
        <f>+G76*7.1%</f>
        <v>1293.3359999999998</v>
      </c>
      <c r="L76" s="70">
        <v>200.38</v>
      </c>
      <c r="M76" s="74">
        <f>+G76*3.04%</f>
        <v>553.76639999999998</v>
      </c>
      <c r="N76" s="74">
        <f>+G76*7.09%</f>
        <v>1291.5144</v>
      </c>
      <c r="O76" s="32">
        <v>0</v>
      </c>
      <c r="P76" s="74">
        <f>SUM(J76:O76)</f>
        <v>3861.7959999999998</v>
      </c>
      <c r="Q76" s="74">
        <f>+H76+I76+J76+M76+O76</f>
        <v>1101.5655999999999</v>
      </c>
      <c r="R76" s="74">
        <f>+K76+L76+N76</f>
        <v>2785.2303999999999</v>
      </c>
      <c r="S76" s="74">
        <f>+G76-Q76</f>
        <v>17114.434399999998</v>
      </c>
      <c r="T76" s="76">
        <v>111</v>
      </c>
      <c r="U76" s="27"/>
    </row>
    <row r="77" spans="1:21" ht="16.5" x14ac:dyDescent="0.2">
      <c r="A77" s="71">
        <v>257</v>
      </c>
      <c r="B77" s="72" t="s">
        <v>877</v>
      </c>
      <c r="C77" s="72" t="s">
        <v>878</v>
      </c>
      <c r="D77" s="29" t="s">
        <v>130</v>
      </c>
      <c r="E77" s="30" t="s">
        <v>34</v>
      </c>
      <c r="F77" s="73" t="s">
        <v>30</v>
      </c>
      <c r="G77" s="31">
        <v>44649</v>
      </c>
      <c r="H77" s="32">
        <v>1175.99</v>
      </c>
      <c r="I77" s="74">
        <v>25</v>
      </c>
      <c r="J77" s="74">
        <f>+G77*2.87%</f>
        <v>1281.4263000000001</v>
      </c>
      <c r="K77" s="74">
        <f>+G77*7.1%</f>
        <v>3170.0789999999997</v>
      </c>
      <c r="L77" s="70">
        <v>380.38</v>
      </c>
      <c r="M77" s="74">
        <f>+G77*3.04%</f>
        <v>1357.3296</v>
      </c>
      <c r="N77" s="74">
        <f>+G77*7.09%</f>
        <v>3165.6141000000002</v>
      </c>
      <c r="O77" s="32">
        <v>835.89</v>
      </c>
      <c r="P77" s="74">
        <f>SUM(J77:O77)</f>
        <v>10190.718999999999</v>
      </c>
      <c r="Q77" s="74">
        <f>+H77+I77+J77+M77+O77</f>
        <v>4675.6359000000002</v>
      </c>
      <c r="R77" s="74">
        <f>+K77+L77+N77</f>
        <v>6716.0730999999996</v>
      </c>
      <c r="S77" s="74">
        <f>+G77-Q77</f>
        <v>39973.364099999999</v>
      </c>
      <c r="T77" s="76">
        <v>111</v>
      </c>
      <c r="U77" s="27"/>
    </row>
    <row r="78" spans="1:21" ht="16.5" x14ac:dyDescent="0.2">
      <c r="A78" s="71">
        <v>262</v>
      </c>
      <c r="B78" s="72" t="s">
        <v>699</v>
      </c>
      <c r="C78" s="72" t="s">
        <v>700</v>
      </c>
      <c r="D78" s="29" t="s">
        <v>70</v>
      </c>
      <c r="E78" s="30" t="s">
        <v>148</v>
      </c>
      <c r="F78" s="73" t="s">
        <v>30</v>
      </c>
      <c r="G78" s="31">
        <v>26898.3</v>
      </c>
      <c r="H78" s="32">
        <v>0</v>
      </c>
      <c r="I78" s="74">
        <v>25</v>
      </c>
      <c r="J78" s="74">
        <f>+G78*2.87%</f>
        <v>771.98120999999992</v>
      </c>
      <c r="K78" s="74">
        <f>+G78*7.1%</f>
        <v>1909.7792999999997</v>
      </c>
      <c r="L78" s="70">
        <v>295.88</v>
      </c>
      <c r="M78" s="74">
        <f>+G78*3.04%</f>
        <v>817.70831999999996</v>
      </c>
      <c r="N78" s="74">
        <f>+G78*7.09%</f>
        <v>1907.0894700000001</v>
      </c>
      <c r="O78" s="32"/>
      <c r="P78" s="74">
        <f>SUM(J78:O78)</f>
        <v>5702.4382999999998</v>
      </c>
      <c r="Q78" s="74">
        <f>+H78+I78+J78+M78+O78</f>
        <v>1614.6895299999999</v>
      </c>
      <c r="R78" s="74">
        <f>+K78+L78+N78</f>
        <v>4112.7487700000001</v>
      </c>
      <c r="S78" s="74">
        <f>+G78-Q78</f>
        <v>25283.61047</v>
      </c>
      <c r="T78" s="76">
        <v>111</v>
      </c>
      <c r="U78" s="27"/>
    </row>
    <row r="79" spans="1:21" ht="16.5" x14ac:dyDescent="0.2">
      <c r="A79" s="71">
        <v>264</v>
      </c>
      <c r="B79" s="72" t="s">
        <v>713</v>
      </c>
      <c r="C79" s="72" t="s">
        <v>714</v>
      </c>
      <c r="D79" s="29" t="s">
        <v>108</v>
      </c>
      <c r="E79" s="30" t="s">
        <v>49</v>
      </c>
      <c r="F79" s="73" t="s">
        <v>30</v>
      </c>
      <c r="G79" s="31">
        <v>12144</v>
      </c>
      <c r="H79" s="32">
        <v>0</v>
      </c>
      <c r="I79" s="74">
        <v>25</v>
      </c>
      <c r="J79" s="74">
        <f>+G79*2.87%</f>
        <v>348.53280000000001</v>
      </c>
      <c r="K79" s="74">
        <f>+G79*7.1%</f>
        <v>862.22399999999993</v>
      </c>
      <c r="L79" s="70">
        <v>133.58000000000001</v>
      </c>
      <c r="M79" s="74">
        <f>+G79*3.04%</f>
        <v>369.17759999999998</v>
      </c>
      <c r="N79" s="74">
        <f>+G79*7.09%</f>
        <v>861.00960000000009</v>
      </c>
      <c r="O79" s="32">
        <v>0</v>
      </c>
      <c r="P79" s="74">
        <f>SUM(J79:O79)</f>
        <v>2574.5239999999999</v>
      </c>
      <c r="Q79" s="74">
        <f>+H79+I79+J79+M79+O79</f>
        <v>742.71039999999994</v>
      </c>
      <c r="R79" s="74">
        <f>+K79+L79+N79</f>
        <v>1856.8136</v>
      </c>
      <c r="S79" s="74">
        <f>+G79-Q79</f>
        <v>11401.2896</v>
      </c>
      <c r="T79" s="76">
        <v>111</v>
      </c>
      <c r="U79" s="27"/>
    </row>
    <row r="80" spans="1:21" ht="16.5" x14ac:dyDescent="0.2">
      <c r="A80" s="71">
        <v>268</v>
      </c>
      <c r="B80" s="72" t="s">
        <v>764</v>
      </c>
      <c r="C80" s="72" t="s">
        <v>765</v>
      </c>
      <c r="D80" s="29" t="s">
        <v>130</v>
      </c>
      <c r="E80" s="30" t="s">
        <v>536</v>
      </c>
      <c r="F80" s="73" t="s">
        <v>30</v>
      </c>
      <c r="G80" s="31">
        <v>39252.400000000001</v>
      </c>
      <c r="H80" s="32">
        <v>414.34</v>
      </c>
      <c r="I80" s="74">
        <v>25</v>
      </c>
      <c r="J80" s="74">
        <f>+G80*2.87%</f>
        <v>1126.5438799999999</v>
      </c>
      <c r="K80" s="74">
        <f>+G80*7.1%</f>
        <v>2786.9204</v>
      </c>
      <c r="L80" s="70">
        <v>380.38</v>
      </c>
      <c r="M80" s="74">
        <f>+G80*3.04%</f>
        <v>1193.27296</v>
      </c>
      <c r="N80" s="74">
        <f>+G80*7.09%</f>
        <v>2782.9951600000004</v>
      </c>
      <c r="O80" s="32">
        <v>835.89</v>
      </c>
      <c r="P80" s="74">
        <f>SUM(J80:O80)</f>
        <v>9106.0024000000012</v>
      </c>
      <c r="Q80" s="74">
        <f>+H80+I80+J80+M80+O80</f>
        <v>3595.0468399999995</v>
      </c>
      <c r="R80" s="74">
        <f>+K80+L80+N80</f>
        <v>5950.2955600000005</v>
      </c>
      <c r="S80" s="74">
        <f>+G80-Q80</f>
        <v>35657.353159999999</v>
      </c>
      <c r="T80" s="76">
        <v>111</v>
      </c>
      <c r="U80" s="27"/>
    </row>
    <row r="81" spans="1:21" ht="16.5" x14ac:dyDescent="0.2">
      <c r="A81" s="71">
        <v>273</v>
      </c>
      <c r="B81" s="72" t="s">
        <v>851</v>
      </c>
      <c r="C81" s="72" t="s">
        <v>852</v>
      </c>
      <c r="D81" s="29" t="s">
        <v>52</v>
      </c>
      <c r="E81" s="30" t="s">
        <v>94</v>
      </c>
      <c r="F81" s="73" t="s">
        <v>30</v>
      </c>
      <c r="G81" s="31">
        <v>19734</v>
      </c>
      <c r="H81" s="32">
        <v>0</v>
      </c>
      <c r="I81" s="74">
        <v>25</v>
      </c>
      <c r="J81" s="74">
        <f>+G81*2.87%</f>
        <v>566.36580000000004</v>
      </c>
      <c r="K81" s="74">
        <f>+G81*7.1%</f>
        <v>1401.1139999999998</v>
      </c>
      <c r="L81" s="79">
        <v>217.07</v>
      </c>
      <c r="M81" s="74">
        <f>+G81*3.04%</f>
        <v>599.91359999999997</v>
      </c>
      <c r="N81" s="74">
        <f>+G81*7.09%</f>
        <v>1399.1406000000002</v>
      </c>
      <c r="O81" s="32">
        <v>0</v>
      </c>
      <c r="P81" s="74">
        <f>SUM(J81:O81)</f>
        <v>4183.6039999999994</v>
      </c>
      <c r="Q81" s="74">
        <f>+H81+I81+J81+M81+O81</f>
        <v>1191.2793999999999</v>
      </c>
      <c r="R81" s="74">
        <f>+K81+L81+N81</f>
        <v>3017.3245999999999</v>
      </c>
      <c r="S81" s="74">
        <f>+G81-Q81</f>
        <v>18542.720600000001</v>
      </c>
      <c r="T81" s="76">
        <v>111</v>
      </c>
      <c r="U81" s="27"/>
    </row>
    <row r="82" spans="1:21" ht="30" x14ac:dyDescent="0.2">
      <c r="A82" s="71">
        <v>274</v>
      </c>
      <c r="B82" s="72" t="s">
        <v>734</v>
      </c>
      <c r="C82" s="72" t="s">
        <v>735</v>
      </c>
      <c r="D82" s="29" t="s">
        <v>48</v>
      </c>
      <c r="E82" s="30" t="s">
        <v>49</v>
      </c>
      <c r="F82" s="73" t="s">
        <v>30</v>
      </c>
      <c r="G82" s="31">
        <v>11085.2</v>
      </c>
      <c r="H82" s="32">
        <v>0</v>
      </c>
      <c r="I82" s="74">
        <v>25</v>
      </c>
      <c r="J82" s="74">
        <f>+G82*2.87%</f>
        <v>318.14524</v>
      </c>
      <c r="K82" s="74">
        <f>+G82*7.1%</f>
        <v>787.04919999999993</v>
      </c>
      <c r="L82" s="70">
        <v>121.94</v>
      </c>
      <c r="M82" s="74">
        <f>+G82*3.04%</f>
        <v>336.99008000000003</v>
      </c>
      <c r="N82" s="74">
        <f>+G82*7.09%</f>
        <v>785.94068000000016</v>
      </c>
      <c r="O82" s="32">
        <v>0</v>
      </c>
      <c r="P82" s="74">
        <f>SUM(J82:O82)</f>
        <v>2350.0652</v>
      </c>
      <c r="Q82" s="74">
        <f>+H82+I82+J82+M82+O82</f>
        <v>680.13532000000009</v>
      </c>
      <c r="R82" s="74">
        <f>+K82+L82+N82</f>
        <v>1694.9298800000001</v>
      </c>
      <c r="S82" s="74">
        <f>+G82-Q82</f>
        <v>10405.064680000001</v>
      </c>
      <c r="T82" s="76">
        <v>111</v>
      </c>
      <c r="U82" s="27"/>
    </row>
    <row r="83" spans="1:21" ht="16.5" x14ac:dyDescent="0.2">
      <c r="A83" s="71">
        <v>291</v>
      </c>
      <c r="B83" s="72" t="s">
        <v>801</v>
      </c>
      <c r="C83" s="72" t="s">
        <v>802</v>
      </c>
      <c r="D83" s="29" t="s">
        <v>130</v>
      </c>
      <c r="E83" s="30" t="s">
        <v>75</v>
      </c>
      <c r="F83" s="73" t="s">
        <v>30</v>
      </c>
      <c r="G83" s="31">
        <v>50094</v>
      </c>
      <c r="H83" s="32">
        <v>1817.96</v>
      </c>
      <c r="I83" s="74">
        <v>25</v>
      </c>
      <c r="J83" s="74">
        <f>+G83*2.87%</f>
        <v>1437.6977999999999</v>
      </c>
      <c r="K83" s="74">
        <f>+G83*7.1%</f>
        <v>3556.6739999999995</v>
      </c>
      <c r="L83" s="70">
        <v>380.38</v>
      </c>
      <c r="M83" s="74">
        <f>+G83*3.04%</f>
        <v>1522.8576</v>
      </c>
      <c r="N83" s="74">
        <f>+G83*7.09%</f>
        <v>3551.6646000000001</v>
      </c>
      <c r="O83" s="39">
        <v>1671.78</v>
      </c>
      <c r="P83" s="74">
        <f>SUM(J83:O83)</f>
        <v>12121.054</v>
      </c>
      <c r="Q83" s="74">
        <f>+H83+I83+J83+M83+O83</f>
        <v>6475.2954</v>
      </c>
      <c r="R83" s="74">
        <f>+K83+L83+N83</f>
        <v>7488.7186000000002</v>
      </c>
      <c r="S83" s="74">
        <f>+G83-Q83</f>
        <v>43618.704599999997</v>
      </c>
      <c r="T83" s="76">
        <v>111</v>
      </c>
      <c r="U83" s="27"/>
    </row>
    <row r="84" spans="1:21" ht="16.5" x14ac:dyDescent="0.2">
      <c r="A84" s="71">
        <v>292</v>
      </c>
      <c r="B84" s="77" t="s">
        <v>324</v>
      </c>
      <c r="C84" s="77" t="s">
        <v>325</v>
      </c>
      <c r="D84" s="29" t="s">
        <v>33</v>
      </c>
      <c r="E84" s="30" t="s">
        <v>119</v>
      </c>
      <c r="F84" s="78" t="s">
        <v>30</v>
      </c>
      <c r="G84" s="36">
        <v>26862</v>
      </c>
      <c r="H84" s="32">
        <v>0</v>
      </c>
      <c r="I84" s="74">
        <v>25</v>
      </c>
      <c r="J84" s="74">
        <f>+G84*2.87%</f>
        <v>770.93939999999998</v>
      </c>
      <c r="K84" s="74">
        <f>+G84*7.1%</f>
        <v>1907.2019999999998</v>
      </c>
      <c r="L84" s="70">
        <v>295.48</v>
      </c>
      <c r="M84" s="74">
        <f>+G84*3.04%</f>
        <v>816.60479999999995</v>
      </c>
      <c r="N84" s="74">
        <f>+G84*7.09%</f>
        <v>1904.5158000000001</v>
      </c>
      <c r="O84" s="32">
        <v>0</v>
      </c>
      <c r="P84" s="74">
        <f>SUM(J84:O84)</f>
        <v>5694.7420000000002</v>
      </c>
      <c r="Q84" s="74">
        <f>+H84+I84+J84+M84+O84</f>
        <v>1612.5441999999998</v>
      </c>
      <c r="R84" s="74">
        <f>+K84+L84+N84</f>
        <v>4107.1977999999999</v>
      </c>
      <c r="S84" s="74">
        <f>+G84-Q84</f>
        <v>25249.4558</v>
      </c>
      <c r="T84" s="76">
        <v>111</v>
      </c>
      <c r="U84" s="27"/>
    </row>
    <row r="85" spans="1:21" ht="16.5" x14ac:dyDescent="0.2">
      <c r="A85" s="71">
        <v>297</v>
      </c>
      <c r="B85" s="72" t="s">
        <v>803</v>
      </c>
      <c r="C85" s="72" t="s">
        <v>804</v>
      </c>
      <c r="D85" s="29" t="s">
        <v>37</v>
      </c>
      <c r="E85" s="30" t="s">
        <v>270</v>
      </c>
      <c r="F85" s="73" t="s">
        <v>30</v>
      </c>
      <c r="G85" s="31">
        <v>46706</v>
      </c>
      <c r="H85" s="32">
        <v>1466.31</v>
      </c>
      <c r="I85" s="74">
        <v>25</v>
      </c>
      <c r="J85" s="74">
        <f>+G85*2.87%</f>
        <v>1340.4621999999999</v>
      </c>
      <c r="K85" s="74">
        <f>+G85*7.1%</f>
        <v>3316.1259999999997</v>
      </c>
      <c r="L85" s="70">
        <v>380.38</v>
      </c>
      <c r="M85" s="74">
        <f>+G85*3.04%</f>
        <v>1419.8624</v>
      </c>
      <c r="N85" s="74">
        <f>+G85*7.09%</f>
        <v>3311.4554000000003</v>
      </c>
      <c r="O85" s="32">
        <v>835.89</v>
      </c>
      <c r="P85" s="74">
        <f>SUM(J85:O85)</f>
        <v>10604.175999999999</v>
      </c>
      <c r="Q85" s="74">
        <f>+H85+I85+J85+M85+O85</f>
        <v>5087.5245999999997</v>
      </c>
      <c r="R85" s="74">
        <f>+K85+L85+N85</f>
        <v>7007.9614000000001</v>
      </c>
      <c r="S85" s="74">
        <f>+G85-Q85</f>
        <v>41618.475400000003</v>
      </c>
      <c r="T85" s="76">
        <v>111</v>
      </c>
      <c r="U85" s="27"/>
    </row>
    <row r="86" spans="1:21" ht="30" x14ac:dyDescent="0.2">
      <c r="A86" s="71">
        <v>298</v>
      </c>
      <c r="B86" s="72" t="s">
        <v>789</v>
      </c>
      <c r="C86" s="72" t="s">
        <v>790</v>
      </c>
      <c r="D86" s="29" t="s">
        <v>48</v>
      </c>
      <c r="E86" s="30" t="s">
        <v>791</v>
      </c>
      <c r="F86" s="73" t="s">
        <v>30</v>
      </c>
      <c r="G86" s="31">
        <v>15180</v>
      </c>
      <c r="H86" s="32">
        <v>0</v>
      </c>
      <c r="I86" s="74">
        <v>25</v>
      </c>
      <c r="J86" s="74">
        <f>+G86*2.87%</f>
        <v>435.666</v>
      </c>
      <c r="K86" s="74">
        <f>+G86*7.1%</f>
        <v>1077.78</v>
      </c>
      <c r="L86" s="70">
        <v>166.98</v>
      </c>
      <c r="M86" s="74">
        <f>+G86*3.04%</f>
        <v>461.47199999999998</v>
      </c>
      <c r="N86" s="74">
        <f>+G86*7.09%</f>
        <v>1076.2620000000002</v>
      </c>
      <c r="O86" s="32">
        <v>0</v>
      </c>
      <c r="P86" s="74">
        <f>SUM(J86:O86)</f>
        <v>3218.1600000000003</v>
      </c>
      <c r="Q86" s="74">
        <f>+H86+I86+J86+M86+O86</f>
        <v>922.13799999999992</v>
      </c>
      <c r="R86" s="74">
        <f>+K86+L86+N86</f>
        <v>2321.0219999999999</v>
      </c>
      <c r="S86" s="74">
        <f>+G86-Q86</f>
        <v>14257.862000000001</v>
      </c>
      <c r="T86" s="76">
        <v>111</v>
      </c>
      <c r="U86" s="27"/>
    </row>
    <row r="87" spans="1:21" ht="16.5" x14ac:dyDescent="0.2">
      <c r="A87" s="71">
        <v>300</v>
      </c>
      <c r="B87" s="72" t="s">
        <v>832</v>
      </c>
      <c r="C87" s="72" t="s">
        <v>833</v>
      </c>
      <c r="D87" s="29" t="s">
        <v>177</v>
      </c>
      <c r="E87" s="30" t="s">
        <v>178</v>
      </c>
      <c r="F87" s="73" t="s">
        <v>30</v>
      </c>
      <c r="G87" s="31">
        <v>22770</v>
      </c>
      <c r="H87" s="32">
        <v>0</v>
      </c>
      <c r="I87" s="74">
        <v>25</v>
      </c>
      <c r="J87" s="74">
        <f>+G87*2.87%</f>
        <v>653.49900000000002</v>
      </c>
      <c r="K87" s="74">
        <f>+G87*7.1%</f>
        <v>1616.6699999999998</v>
      </c>
      <c r="L87" s="84">
        <v>250.47</v>
      </c>
      <c r="M87" s="74">
        <f>+G87*3.04%</f>
        <v>692.20799999999997</v>
      </c>
      <c r="N87" s="74">
        <f>+G87*7.09%</f>
        <v>1614.393</v>
      </c>
      <c r="O87" s="39">
        <v>835.89</v>
      </c>
      <c r="P87" s="74">
        <f>SUM(J87:O87)</f>
        <v>5663.13</v>
      </c>
      <c r="Q87" s="74">
        <f>+H87+I87+J87+M87+O87</f>
        <v>2206.5969999999998</v>
      </c>
      <c r="R87" s="74">
        <f>+K87+L87+N87</f>
        <v>3481.5329999999999</v>
      </c>
      <c r="S87" s="74">
        <f>+G87-Q87</f>
        <v>20563.402999999998</v>
      </c>
      <c r="T87" s="76">
        <v>111</v>
      </c>
      <c r="U87" s="27"/>
    </row>
    <row r="88" spans="1:21" ht="16.5" x14ac:dyDescent="0.2">
      <c r="A88" s="71">
        <v>303</v>
      </c>
      <c r="B88" s="72" t="s">
        <v>766</v>
      </c>
      <c r="C88" s="72" t="s">
        <v>767</v>
      </c>
      <c r="D88" s="29" t="s">
        <v>209</v>
      </c>
      <c r="E88" s="30" t="s">
        <v>145</v>
      </c>
      <c r="F88" s="73" t="s">
        <v>30</v>
      </c>
      <c r="G88" s="31">
        <v>22824.65</v>
      </c>
      <c r="H88" s="32">
        <v>0</v>
      </c>
      <c r="I88" s="74">
        <v>25</v>
      </c>
      <c r="J88" s="74">
        <f>+G88*2.87%</f>
        <v>655.067455</v>
      </c>
      <c r="K88" s="74">
        <f>+G88*7.1%</f>
        <v>1620.55015</v>
      </c>
      <c r="L88" s="70">
        <v>251.07</v>
      </c>
      <c r="M88" s="74">
        <f>+G88*3.04%</f>
        <v>693.86936000000003</v>
      </c>
      <c r="N88" s="74">
        <f>+G88*7.09%</f>
        <v>1618.2676850000003</v>
      </c>
      <c r="O88" s="32">
        <v>0</v>
      </c>
      <c r="P88" s="74">
        <f>SUM(J88:O88)</f>
        <v>4838.8246500000005</v>
      </c>
      <c r="Q88" s="74">
        <f>+H88+I88+J88+M88+O88</f>
        <v>1373.936815</v>
      </c>
      <c r="R88" s="74">
        <f>+K88+L88+N88</f>
        <v>3489.8878350000005</v>
      </c>
      <c r="S88" s="74">
        <f>+G88-Q88</f>
        <v>21450.713185000001</v>
      </c>
      <c r="T88" s="76">
        <v>111</v>
      </c>
      <c r="U88" s="27"/>
    </row>
    <row r="89" spans="1:21" ht="18.75" customHeight="1" x14ac:dyDescent="0.2">
      <c r="A89" s="80">
        <v>306</v>
      </c>
      <c r="B89" s="81" t="s">
        <v>505</v>
      </c>
      <c r="C89" s="81" t="s">
        <v>506</v>
      </c>
      <c r="D89" s="29" t="s">
        <v>507</v>
      </c>
      <c r="E89" s="30" t="s">
        <v>508</v>
      </c>
      <c r="F89" s="73" t="s">
        <v>30</v>
      </c>
      <c r="G89" s="31">
        <v>47322.13</v>
      </c>
      <c r="H89" s="32">
        <v>1679.77</v>
      </c>
      <c r="I89" s="74">
        <v>25</v>
      </c>
      <c r="J89" s="74">
        <f>+G89*2.87%</f>
        <v>1358.145131</v>
      </c>
      <c r="K89" s="74">
        <f>+G89*7.1%</f>
        <v>3359.8712299999997</v>
      </c>
      <c r="L89" s="70">
        <v>380.38</v>
      </c>
      <c r="M89" s="74">
        <f>+G89*3.04%</f>
        <v>1438.592752</v>
      </c>
      <c r="N89" s="74">
        <f>+G89*7.09%</f>
        <v>3355.139017</v>
      </c>
      <c r="O89" s="32">
        <v>0</v>
      </c>
      <c r="P89" s="74">
        <f>SUM(J89:O89)</f>
        <v>9892.1281299999991</v>
      </c>
      <c r="Q89" s="74">
        <f>+H89+I89+J89+M89+O89</f>
        <v>4501.5078830000002</v>
      </c>
      <c r="R89" s="74">
        <f>+K89+L89+N89</f>
        <v>7095.3902469999994</v>
      </c>
      <c r="S89" s="74">
        <f>+G89-Q89</f>
        <v>42820.622116999999</v>
      </c>
      <c r="T89" s="76">
        <v>111</v>
      </c>
      <c r="U89" s="27"/>
    </row>
    <row r="90" spans="1:21" ht="30" customHeight="1" x14ac:dyDescent="0.2">
      <c r="A90" s="71">
        <v>310</v>
      </c>
      <c r="B90" s="72" t="s">
        <v>271</v>
      </c>
      <c r="C90" s="72" t="s">
        <v>272</v>
      </c>
      <c r="D90" s="29" t="s">
        <v>45</v>
      </c>
      <c r="E90" s="30" t="s">
        <v>34</v>
      </c>
      <c r="F90" s="73" t="s">
        <v>30</v>
      </c>
      <c r="G90" s="31">
        <v>46464</v>
      </c>
      <c r="H90" s="32">
        <v>1558.66</v>
      </c>
      <c r="I90" s="74">
        <v>25</v>
      </c>
      <c r="J90" s="74">
        <f>+G90*2.87%</f>
        <v>1333.5168000000001</v>
      </c>
      <c r="K90" s="74">
        <f>+G90*7.1%</f>
        <v>3298.9439999999995</v>
      </c>
      <c r="L90" s="70">
        <v>380.38</v>
      </c>
      <c r="M90" s="74">
        <f>+G90*3.04%</f>
        <v>1412.5056</v>
      </c>
      <c r="N90" s="74">
        <f>+G90*7.09%</f>
        <v>3294.2976000000003</v>
      </c>
      <c r="O90" s="32">
        <v>0</v>
      </c>
      <c r="P90" s="74">
        <f>SUM(J90:O90)</f>
        <v>9719.6440000000002</v>
      </c>
      <c r="Q90" s="74">
        <f>+H90+I90+J90+M90+O90</f>
        <v>4329.6823999999997</v>
      </c>
      <c r="R90" s="74">
        <f>+K90+L90+N90</f>
        <v>6973.6216000000004</v>
      </c>
      <c r="S90" s="74">
        <f>+G90-Q90</f>
        <v>42134.317600000002</v>
      </c>
      <c r="T90" s="76">
        <v>111</v>
      </c>
      <c r="U90" s="27"/>
    </row>
    <row r="91" spans="1:21" ht="30" x14ac:dyDescent="0.2">
      <c r="A91" s="71">
        <v>314</v>
      </c>
      <c r="B91" s="72" t="s">
        <v>397</v>
      </c>
      <c r="C91" s="72" t="s">
        <v>398</v>
      </c>
      <c r="D91" s="29" t="s">
        <v>141</v>
      </c>
      <c r="E91" s="30" t="s">
        <v>101</v>
      </c>
      <c r="F91" s="73" t="s">
        <v>30</v>
      </c>
      <c r="G91" s="31">
        <v>26031.68</v>
      </c>
      <c r="H91" s="32">
        <v>0</v>
      </c>
      <c r="I91" s="74">
        <v>25</v>
      </c>
      <c r="J91" s="74">
        <f>+G91*2.87%</f>
        <v>747.10921600000006</v>
      </c>
      <c r="K91" s="74">
        <f>+G91*7.1%</f>
        <v>1848.2492799999998</v>
      </c>
      <c r="L91" s="70">
        <v>286.35000000000002</v>
      </c>
      <c r="M91" s="74">
        <f>+G91*3.04%</f>
        <v>791.36307199999999</v>
      </c>
      <c r="N91" s="74">
        <f>+G91*7.09%</f>
        <v>1845.6461120000001</v>
      </c>
      <c r="O91" s="32">
        <v>0</v>
      </c>
      <c r="P91" s="74">
        <f>SUM(J91:O91)</f>
        <v>5518.7176799999997</v>
      </c>
      <c r="Q91" s="74">
        <f>+H91+I91+J91+M91+O91</f>
        <v>1563.4722879999999</v>
      </c>
      <c r="R91" s="74">
        <f>+K91+L91+N91</f>
        <v>3980.2453919999998</v>
      </c>
      <c r="S91" s="74">
        <f>+G91-Q91</f>
        <v>24468.207711999999</v>
      </c>
      <c r="T91" s="76">
        <v>111</v>
      </c>
      <c r="U91" s="27"/>
    </row>
    <row r="92" spans="1:21" ht="16.5" x14ac:dyDescent="0.2">
      <c r="A92" s="71">
        <v>315</v>
      </c>
      <c r="B92" s="72" t="s">
        <v>341</v>
      </c>
      <c r="C92" s="72" t="s">
        <v>342</v>
      </c>
      <c r="D92" s="29" t="s">
        <v>78</v>
      </c>
      <c r="E92" s="30" t="s">
        <v>343</v>
      </c>
      <c r="F92" s="73" t="s">
        <v>30</v>
      </c>
      <c r="G92" s="31">
        <v>49005</v>
      </c>
      <c r="H92" s="32">
        <v>1917.28</v>
      </c>
      <c r="I92" s="74">
        <v>25</v>
      </c>
      <c r="J92" s="74">
        <f>+G92*2.87%</f>
        <v>1406.4435000000001</v>
      </c>
      <c r="K92" s="74">
        <f>+G92*7.1%</f>
        <v>3479.3549999999996</v>
      </c>
      <c r="L92" s="70">
        <v>380.38</v>
      </c>
      <c r="M92" s="74">
        <f>+G92*3.04%</f>
        <v>1489.752</v>
      </c>
      <c r="N92" s="74">
        <f>+G92*7.09%</f>
        <v>3474.4545000000003</v>
      </c>
      <c r="O92" s="32">
        <v>0</v>
      </c>
      <c r="P92" s="74">
        <f>SUM(J92:O92)</f>
        <v>10230.385</v>
      </c>
      <c r="Q92" s="74">
        <f>+H92+I92+J92+M92+O92</f>
        <v>4838.4755000000005</v>
      </c>
      <c r="R92" s="74">
        <f>+K92+L92+N92</f>
        <v>7334.1895000000004</v>
      </c>
      <c r="S92" s="74">
        <f>+G92-Q92</f>
        <v>44166.5245</v>
      </c>
      <c r="T92" s="76">
        <v>111</v>
      </c>
      <c r="U92" s="27"/>
    </row>
    <row r="93" spans="1:21" ht="16.5" x14ac:dyDescent="0.2">
      <c r="A93" s="71">
        <v>316</v>
      </c>
      <c r="B93" s="72" t="s">
        <v>458</v>
      </c>
      <c r="C93" s="72" t="s">
        <v>459</v>
      </c>
      <c r="D93" s="29" t="s">
        <v>78</v>
      </c>
      <c r="E93" s="30" t="s">
        <v>101</v>
      </c>
      <c r="F93" s="73" t="s">
        <v>30</v>
      </c>
      <c r="G93" s="31">
        <v>24970.04</v>
      </c>
      <c r="H93" s="32"/>
      <c r="I93" s="74">
        <v>25</v>
      </c>
      <c r="J93" s="74">
        <f>+G93*2.87%</f>
        <v>716.64014800000007</v>
      </c>
      <c r="K93" s="74">
        <f>+G93*7.1%</f>
        <v>1772.87284</v>
      </c>
      <c r="L93" s="70">
        <v>274.67</v>
      </c>
      <c r="M93" s="74">
        <f>+G93*3.04%</f>
        <v>759.08921600000008</v>
      </c>
      <c r="N93" s="74">
        <f>+G93*7.09%</f>
        <v>1770.3758360000002</v>
      </c>
      <c r="O93" s="32">
        <v>0</v>
      </c>
      <c r="P93" s="74">
        <f>SUM(J93:O93)</f>
        <v>5293.64804</v>
      </c>
      <c r="Q93" s="74">
        <f>+H93+I93+J93+M93+O93</f>
        <v>1500.7293640000003</v>
      </c>
      <c r="R93" s="74">
        <f>+K93+L93+N93</f>
        <v>3817.9186760000002</v>
      </c>
      <c r="S93" s="74">
        <f>+G93-Q93</f>
        <v>23469.310636000002</v>
      </c>
      <c r="T93" s="76">
        <v>111</v>
      </c>
      <c r="U93" s="27"/>
    </row>
    <row r="94" spans="1:21" ht="16.5" x14ac:dyDescent="0.2">
      <c r="A94" s="71">
        <v>318</v>
      </c>
      <c r="B94" s="72" t="s">
        <v>709</v>
      </c>
      <c r="C94" s="72" t="s">
        <v>710</v>
      </c>
      <c r="D94" s="29" t="s">
        <v>78</v>
      </c>
      <c r="E94" s="30" t="s">
        <v>148</v>
      </c>
      <c r="F94" s="73" t="s">
        <v>30</v>
      </c>
      <c r="G94" s="31">
        <v>28219.62</v>
      </c>
      <c r="H94" s="32">
        <v>0</v>
      </c>
      <c r="I94" s="74">
        <v>25</v>
      </c>
      <c r="J94" s="74">
        <f>+G94*2.87%</f>
        <v>809.90309400000001</v>
      </c>
      <c r="K94" s="74">
        <f>+G94*7.1%</f>
        <v>2003.5930199999998</v>
      </c>
      <c r="L94" s="70">
        <v>310.42</v>
      </c>
      <c r="M94" s="74">
        <f>+G94*3.04%</f>
        <v>857.87644799999998</v>
      </c>
      <c r="N94" s="74">
        <f>+G94*7.09%</f>
        <v>2000.771058</v>
      </c>
      <c r="O94" s="32">
        <v>1671.78</v>
      </c>
      <c r="P94" s="74">
        <f>SUM(J94:O94)</f>
        <v>7654.3436199999996</v>
      </c>
      <c r="Q94" s="74">
        <f>+H94+I94+J94+M94+O94</f>
        <v>3364.559542</v>
      </c>
      <c r="R94" s="74">
        <f>+K94+L94+N94</f>
        <v>4314.7840779999997</v>
      </c>
      <c r="S94" s="74">
        <f>+G94-Q94</f>
        <v>24855.060458</v>
      </c>
      <c r="T94" s="76">
        <v>111</v>
      </c>
      <c r="U94" s="27"/>
    </row>
    <row r="95" spans="1:21" ht="16.5" x14ac:dyDescent="0.2">
      <c r="A95" s="71">
        <v>323</v>
      </c>
      <c r="B95" s="72" t="s">
        <v>309</v>
      </c>
      <c r="C95" s="72" t="s">
        <v>310</v>
      </c>
      <c r="D95" s="29" t="s">
        <v>78</v>
      </c>
      <c r="E95" s="30" t="s">
        <v>311</v>
      </c>
      <c r="F95" s="73" t="s">
        <v>30</v>
      </c>
      <c r="G95" s="31">
        <v>50820</v>
      </c>
      <c r="H95" s="32">
        <v>2173.44</v>
      </c>
      <c r="I95" s="74">
        <v>25</v>
      </c>
      <c r="J95" s="74">
        <f>+G95*2.87%</f>
        <v>1458.5339999999999</v>
      </c>
      <c r="K95" s="74">
        <f>+G95*7.1%</f>
        <v>3608.22</v>
      </c>
      <c r="L95" s="70">
        <v>380.38</v>
      </c>
      <c r="M95" s="74">
        <f>+G95*3.04%</f>
        <v>1544.9279999999999</v>
      </c>
      <c r="N95" s="74">
        <f>+G95*7.09%</f>
        <v>3603.1380000000004</v>
      </c>
      <c r="O95" s="32">
        <v>0</v>
      </c>
      <c r="P95" s="74">
        <f>SUM(J95:O95)</f>
        <v>10595.2</v>
      </c>
      <c r="Q95" s="74">
        <f>+H95+I95+J95+M95+O95</f>
        <v>5201.902</v>
      </c>
      <c r="R95" s="74">
        <f>+K95+L95+N95</f>
        <v>7591.7380000000003</v>
      </c>
      <c r="S95" s="74">
        <f>+G95-Q95</f>
        <v>45618.097999999998</v>
      </c>
      <c r="T95" s="76">
        <v>111</v>
      </c>
      <c r="U95" s="27"/>
    </row>
    <row r="96" spans="1:21" ht="30" x14ac:dyDescent="0.2">
      <c r="A96" s="71">
        <v>324</v>
      </c>
      <c r="B96" s="72" t="s">
        <v>426</v>
      </c>
      <c r="C96" s="72" t="s">
        <v>427</v>
      </c>
      <c r="D96" s="29" t="s">
        <v>78</v>
      </c>
      <c r="E96" s="30" t="s">
        <v>428</v>
      </c>
      <c r="F96" s="73" t="s">
        <v>30</v>
      </c>
      <c r="G96" s="31">
        <v>58080</v>
      </c>
      <c r="H96" s="32">
        <v>3430.93</v>
      </c>
      <c r="I96" s="74">
        <v>25</v>
      </c>
      <c r="J96" s="74">
        <f>+G96*2.87%</f>
        <v>1666.896</v>
      </c>
      <c r="K96" s="74">
        <f>+G96*7.1%</f>
        <v>4123.6799999999994</v>
      </c>
      <c r="L96" s="70">
        <v>380.38</v>
      </c>
      <c r="M96" s="74">
        <f>+G96*3.04%</f>
        <v>1765.6320000000001</v>
      </c>
      <c r="N96" s="74">
        <f>+G96*7.09%</f>
        <v>4117.8720000000003</v>
      </c>
      <c r="O96" s="32">
        <v>0</v>
      </c>
      <c r="P96" s="74">
        <f>SUM(J96:O96)</f>
        <v>12054.46</v>
      </c>
      <c r="Q96" s="74">
        <f>+H96+I96+J96+M96+O96</f>
        <v>6888.4580000000005</v>
      </c>
      <c r="R96" s="74">
        <f>+K96+L96+N96</f>
        <v>8621.9320000000007</v>
      </c>
      <c r="S96" s="74">
        <f>+G96-Q96</f>
        <v>51191.542000000001</v>
      </c>
      <c r="T96" s="76">
        <v>111</v>
      </c>
      <c r="U96" s="27"/>
    </row>
    <row r="97" spans="1:21" ht="16.5" x14ac:dyDescent="0.2">
      <c r="A97" s="71">
        <v>325</v>
      </c>
      <c r="B97" s="72" t="s">
        <v>872</v>
      </c>
      <c r="C97" s="72" t="s">
        <v>873</v>
      </c>
      <c r="D97" s="29" t="s">
        <v>78</v>
      </c>
      <c r="E97" s="30" t="s">
        <v>119</v>
      </c>
      <c r="F97" s="73" t="s">
        <v>30</v>
      </c>
      <c r="G97" s="31">
        <v>33396</v>
      </c>
      <c r="H97" s="32">
        <v>0</v>
      </c>
      <c r="I97" s="74">
        <v>25</v>
      </c>
      <c r="J97" s="74">
        <f>+G97*2.87%</f>
        <v>958.46519999999998</v>
      </c>
      <c r="K97" s="74">
        <f>+G97*7.1%</f>
        <v>2371.116</v>
      </c>
      <c r="L97" s="70">
        <v>367.36</v>
      </c>
      <c r="M97" s="74">
        <f>+G97*3.04%</f>
        <v>1015.2384</v>
      </c>
      <c r="N97" s="74">
        <f>+G97*7.09%</f>
        <v>2367.7764000000002</v>
      </c>
      <c r="O97" s="39">
        <v>0</v>
      </c>
      <c r="P97" s="74">
        <f>SUM(J97:O97)</f>
        <v>7079.9560000000001</v>
      </c>
      <c r="Q97" s="74">
        <f>+H97+I97+J97+M97+O97</f>
        <v>1998.7035999999998</v>
      </c>
      <c r="R97" s="74">
        <f>+K97+L97+N97</f>
        <v>5106.2524000000003</v>
      </c>
      <c r="S97" s="74">
        <f>+G97-Q97</f>
        <v>31397.296399999999</v>
      </c>
      <c r="T97" s="76">
        <v>111</v>
      </c>
      <c r="U97" s="27"/>
    </row>
    <row r="98" spans="1:21" ht="16.5" x14ac:dyDescent="0.2">
      <c r="A98" s="71">
        <v>329</v>
      </c>
      <c r="B98" s="72" t="s">
        <v>347</v>
      </c>
      <c r="C98" s="72" t="s">
        <v>348</v>
      </c>
      <c r="D98" s="29" t="s">
        <v>78</v>
      </c>
      <c r="E98" s="30" t="s">
        <v>75</v>
      </c>
      <c r="F98" s="73" t="s">
        <v>30</v>
      </c>
      <c r="G98" s="31">
        <v>33396</v>
      </c>
      <c r="H98" s="32"/>
      <c r="I98" s="74">
        <v>25</v>
      </c>
      <c r="J98" s="74">
        <f>+G98*2.87%</f>
        <v>958.46519999999998</v>
      </c>
      <c r="K98" s="74">
        <f>+G98*7.1%</f>
        <v>2371.116</v>
      </c>
      <c r="L98" s="70">
        <v>367.36</v>
      </c>
      <c r="M98" s="74">
        <f>+G98*3.04%</f>
        <v>1015.2384</v>
      </c>
      <c r="N98" s="74">
        <f>+G98*7.09%</f>
        <v>2367.7764000000002</v>
      </c>
      <c r="O98" s="32">
        <v>835.89</v>
      </c>
      <c r="P98" s="74">
        <f>SUM(J98:O98)</f>
        <v>7915.8460000000005</v>
      </c>
      <c r="Q98" s="74">
        <f>+H98+I98+J98+M98+O98</f>
        <v>2834.5935999999997</v>
      </c>
      <c r="R98" s="74">
        <f>+K98+L98+N98</f>
        <v>5106.2524000000003</v>
      </c>
      <c r="S98" s="74">
        <f>+G98-Q98</f>
        <v>30561.4064</v>
      </c>
      <c r="T98" s="76">
        <v>111</v>
      </c>
      <c r="U98" s="27"/>
    </row>
    <row r="99" spans="1:21" ht="16.5" x14ac:dyDescent="0.2">
      <c r="A99" s="71">
        <v>340</v>
      </c>
      <c r="B99" s="72" t="s">
        <v>447</v>
      </c>
      <c r="C99" s="72" t="s">
        <v>448</v>
      </c>
      <c r="D99" s="29" t="s">
        <v>78</v>
      </c>
      <c r="E99" s="30" t="s">
        <v>49</v>
      </c>
      <c r="F99" s="73" t="s">
        <v>30</v>
      </c>
      <c r="G99" s="31">
        <v>12675.3</v>
      </c>
      <c r="H99" s="32"/>
      <c r="I99" s="74">
        <v>25</v>
      </c>
      <c r="J99" s="74">
        <f>+G99*2.87%</f>
        <v>363.78110999999996</v>
      </c>
      <c r="K99" s="74">
        <f>+G99*7.1%</f>
        <v>899.94629999999984</v>
      </c>
      <c r="L99" s="70">
        <v>139.43</v>
      </c>
      <c r="M99" s="74">
        <f>+G99*3.04%</f>
        <v>385.32911999999999</v>
      </c>
      <c r="N99" s="74">
        <f>+G99*7.09%</f>
        <v>898.67876999999999</v>
      </c>
      <c r="O99" s="32">
        <v>0</v>
      </c>
      <c r="P99" s="74">
        <f>SUM(J99:O99)</f>
        <v>2687.1652999999997</v>
      </c>
      <c r="Q99" s="74">
        <f>+H99+I99+J99+M99+O99</f>
        <v>774.11023</v>
      </c>
      <c r="R99" s="74">
        <f>+K99+L99+N99</f>
        <v>1938.0550699999999</v>
      </c>
      <c r="S99" s="74">
        <f>+G99-Q99</f>
        <v>11901.189769999999</v>
      </c>
      <c r="T99" s="76">
        <v>111</v>
      </c>
      <c r="U99" s="27"/>
    </row>
    <row r="100" spans="1:21" ht="16.5" x14ac:dyDescent="0.2">
      <c r="A100" s="71">
        <v>368</v>
      </c>
      <c r="B100" s="72" t="s">
        <v>307</v>
      </c>
      <c r="C100" s="72" t="s">
        <v>308</v>
      </c>
      <c r="D100" s="29" t="s">
        <v>177</v>
      </c>
      <c r="E100" s="30" t="s">
        <v>178</v>
      </c>
      <c r="F100" s="73" t="s">
        <v>30</v>
      </c>
      <c r="G100" s="31">
        <v>22770</v>
      </c>
      <c r="H100" s="32">
        <v>0</v>
      </c>
      <c r="I100" s="74">
        <v>25</v>
      </c>
      <c r="J100" s="74">
        <f>+G100*2.87%</f>
        <v>653.49900000000002</v>
      </c>
      <c r="K100" s="74">
        <f>+G100*7.1%</f>
        <v>1616.6699999999998</v>
      </c>
      <c r="L100" s="84">
        <v>250.47</v>
      </c>
      <c r="M100" s="74">
        <f>+G100*3.04%</f>
        <v>692.20799999999997</v>
      </c>
      <c r="N100" s="74">
        <f>+G100*7.09%</f>
        <v>1614.393</v>
      </c>
      <c r="O100" s="32">
        <v>835.89</v>
      </c>
      <c r="P100" s="74">
        <f>SUM(J100:O100)</f>
        <v>5663.13</v>
      </c>
      <c r="Q100" s="74">
        <f>+H100+I100+J100+M100+O100</f>
        <v>2206.5969999999998</v>
      </c>
      <c r="R100" s="74">
        <f>+K100+L100+N100</f>
        <v>3481.5329999999999</v>
      </c>
      <c r="S100" s="74">
        <f>+G100-Q100</f>
        <v>20563.402999999998</v>
      </c>
      <c r="T100" s="76">
        <v>111</v>
      </c>
      <c r="U100" s="27"/>
    </row>
    <row r="101" spans="1:21" ht="16.5" x14ac:dyDescent="0.2">
      <c r="A101" s="71">
        <v>374</v>
      </c>
      <c r="B101" s="72" t="s">
        <v>361</v>
      </c>
      <c r="C101" s="72" t="s">
        <v>362</v>
      </c>
      <c r="D101" s="29" t="s">
        <v>130</v>
      </c>
      <c r="E101" s="30" t="s">
        <v>75</v>
      </c>
      <c r="F101" s="73" t="s">
        <v>30</v>
      </c>
      <c r="G101" s="31">
        <v>50094</v>
      </c>
      <c r="H101" s="32">
        <v>2070.98</v>
      </c>
      <c r="I101" s="74">
        <v>25</v>
      </c>
      <c r="J101" s="74">
        <f>+G101*2.87%</f>
        <v>1437.6977999999999</v>
      </c>
      <c r="K101" s="74">
        <f>+G101*7.1%</f>
        <v>3556.6739999999995</v>
      </c>
      <c r="L101" s="70">
        <v>380.38</v>
      </c>
      <c r="M101" s="74">
        <f>+G101*3.04%</f>
        <v>1522.8576</v>
      </c>
      <c r="N101" s="74">
        <f>+G101*7.09%</f>
        <v>3551.6646000000001</v>
      </c>
      <c r="O101" s="32">
        <v>0</v>
      </c>
      <c r="P101" s="74">
        <f>SUM(J101:O101)</f>
        <v>10449.273999999999</v>
      </c>
      <c r="Q101" s="74">
        <f>+H101+I101+J101+M101+O101</f>
        <v>5056.5353999999998</v>
      </c>
      <c r="R101" s="74">
        <f>+K101+L101+N101</f>
        <v>7488.7186000000002</v>
      </c>
      <c r="S101" s="74">
        <f>+G101-Q101</f>
        <v>45037.464599999999</v>
      </c>
      <c r="T101" s="76">
        <v>111</v>
      </c>
      <c r="U101" s="27"/>
    </row>
    <row r="102" spans="1:21" ht="30" x14ac:dyDescent="0.2">
      <c r="A102" s="71">
        <v>381</v>
      </c>
      <c r="B102" s="72" t="s">
        <v>736</v>
      </c>
      <c r="C102" s="72" t="s">
        <v>737</v>
      </c>
      <c r="D102" s="29" t="s">
        <v>48</v>
      </c>
      <c r="E102" s="30" t="s">
        <v>49</v>
      </c>
      <c r="F102" s="73" t="s">
        <v>30</v>
      </c>
      <c r="G102" s="31">
        <v>11085.2</v>
      </c>
      <c r="H102" s="32">
        <v>0</v>
      </c>
      <c r="I102" s="74">
        <v>25</v>
      </c>
      <c r="J102" s="74">
        <f>+G102*2.87%</f>
        <v>318.14524</v>
      </c>
      <c r="K102" s="74">
        <f>+G102*7.1%</f>
        <v>787.04919999999993</v>
      </c>
      <c r="L102" s="70">
        <v>121.94</v>
      </c>
      <c r="M102" s="74">
        <f>+G102*3.04%</f>
        <v>336.99008000000003</v>
      </c>
      <c r="N102" s="74">
        <f>+G102*7.09%</f>
        <v>785.94068000000016</v>
      </c>
      <c r="O102" s="32">
        <v>0</v>
      </c>
      <c r="P102" s="74">
        <f>SUM(J102:O102)</f>
        <v>2350.0652</v>
      </c>
      <c r="Q102" s="74">
        <f>+H102+I102+J102+M102+O102</f>
        <v>680.13532000000009</v>
      </c>
      <c r="R102" s="74">
        <f>+K102+L102+N102</f>
        <v>1694.9298800000001</v>
      </c>
      <c r="S102" s="74">
        <f>+G102-Q102</f>
        <v>10405.064680000001</v>
      </c>
      <c r="T102" s="76">
        <v>111</v>
      </c>
      <c r="U102" s="27"/>
    </row>
    <row r="103" spans="1:21" ht="16.5" x14ac:dyDescent="0.2">
      <c r="A103" s="71">
        <v>383</v>
      </c>
      <c r="B103" s="72" t="s">
        <v>369</v>
      </c>
      <c r="C103" s="72" t="s">
        <v>370</v>
      </c>
      <c r="D103" s="29" t="s">
        <v>280</v>
      </c>
      <c r="E103" s="30" t="s">
        <v>97</v>
      </c>
      <c r="F103" s="73" t="s">
        <v>30</v>
      </c>
      <c r="G103" s="31">
        <v>26136</v>
      </c>
      <c r="H103" s="32">
        <v>0</v>
      </c>
      <c r="I103" s="74">
        <v>25</v>
      </c>
      <c r="J103" s="74">
        <f>+G103*2.87%</f>
        <v>750.10320000000002</v>
      </c>
      <c r="K103" s="74">
        <f>+G103*7.1%</f>
        <v>1855.6559999999997</v>
      </c>
      <c r="L103" s="70">
        <v>287.5</v>
      </c>
      <c r="M103" s="74">
        <f>+G103*3.04%</f>
        <v>794.53440000000001</v>
      </c>
      <c r="N103" s="74">
        <f>+G103*7.09%</f>
        <v>1853.0424</v>
      </c>
      <c r="O103" s="32">
        <v>1671.78</v>
      </c>
      <c r="P103" s="74">
        <f>SUM(J103:O103)</f>
        <v>7212.6159999999991</v>
      </c>
      <c r="Q103" s="74">
        <f>+H103+I103+J103+M103+O103</f>
        <v>3241.4175999999998</v>
      </c>
      <c r="R103" s="74">
        <f>+K103+L103+N103</f>
        <v>3996.1984000000002</v>
      </c>
      <c r="S103" s="74">
        <f>+G103-Q103</f>
        <v>22894.582399999999</v>
      </c>
      <c r="T103" s="76">
        <v>111</v>
      </c>
      <c r="U103" s="27"/>
    </row>
    <row r="104" spans="1:21" ht="30" x14ac:dyDescent="0.2">
      <c r="A104" s="71">
        <v>386</v>
      </c>
      <c r="B104" s="72" t="s">
        <v>615</v>
      </c>
      <c r="C104" s="72" t="s">
        <v>616</v>
      </c>
      <c r="D104" s="29" t="s">
        <v>84</v>
      </c>
      <c r="E104" s="30" t="s">
        <v>85</v>
      </c>
      <c r="F104" s="73" t="s">
        <v>30</v>
      </c>
      <c r="G104" s="31">
        <v>32670</v>
      </c>
      <c r="H104" s="32">
        <v>0</v>
      </c>
      <c r="I104" s="74">
        <v>25</v>
      </c>
      <c r="J104" s="74">
        <f>+G104*2.87%</f>
        <v>937.62900000000002</v>
      </c>
      <c r="K104" s="74">
        <f>+G104*7.1%</f>
        <v>2319.5699999999997</v>
      </c>
      <c r="L104" s="70">
        <v>359.37</v>
      </c>
      <c r="M104" s="74">
        <f>+G104*3.04%</f>
        <v>993.16800000000001</v>
      </c>
      <c r="N104" s="74">
        <f>+G104*7.09%</f>
        <v>2316.3030000000003</v>
      </c>
      <c r="O104" s="32"/>
      <c r="P104" s="74">
        <f>SUM(J104:O104)</f>
        <v>6926.0399999999991</v>
      </c>
      <c r="Q104" s="74">
        <f>+H104+I104+J104+M104+O104</f>
        <v>1955.797</v>
      </c>
      <c r="R104" s="74">
        <f>+K104+L104+N104</f>
        <v>4995.2430000000004</v>
      </c>
      <c r="S104" s="74">
        <f>+G104-Q104</f>
        <v>30714.203000000001</v>
      </c>
      <c r="T104" s="76">
        <v>111</v>
      </c>
      <c r="U104" s="27"/>
    </row>
    <row r="105" spans="1:21" ht="16.5" x14ac:dyDescent="0.2">
      <c r="A105" s="71">
        <v>393</v>
      </c>
      <c r="B105" s="72" t="s">
        <v>239</v>
      </c>
      <c r="C105" s="72" t="s">
        <v>240</v>
      </c>
      <c r="D105" s="29" t="s">
        <v>104</v>
      </c>
      <c r="E105" s="30" t="s">
        <v>53</v>
      </c>
      <c r="F105" s="73" t="s">
        <v>30</v>
      </c>
      <c r="G105" s="31">
        <v>31944</v>
      </c>
      <c r="H105" s="32">
        <v>0</v>
      </c>
      <c r="I105" s="74">
        <v>25</v>
      </c>
      <c r="J105" s="74">
        <f>+G105*2.87%</f>
        <v>916.79279999999994</v>
      </c>
      <c r="K105" s="74">
        <f>+G105*7.1%</f>
        <v>2268.0239999999999</v>
      </c>
      <c r="L105" s="70">
        <v>351.38</v>
      </c>
      <c r="M105" s="74">
        <f>+G105*3.04%</f>
        <v>971.09759999999994</v>
      </c>
      <c r="N105" s="74">
        <f>+G105*7.09%</f>
        <v>2264.8296</v>
      </c>
      <c r="O105" s="32">
        <v>0</v>
      </c>
      <c r="P105" s="74">
        <f>SUM(J105:O105)</f>
        <v>6772.1239999999998</v>
      </c>
      <c r="Q105" s="74">
        <f>+H105+I105+J105+M105+O105</f>
        <v>1912.8903999999998</v>
      </c>
      <c r="R105" s="74">
        <f>+K105+L105+N105</f>
        <v>4884.2335999999996</v>
      </c>
      <c r="S105" s="74">
        <f>+G105-Q105</f>
        <v>30031.1096</v>
      </c>
      <c r="T105" s="76">
        <v>111</v>
      </c>
      <c r="U105" s="27"/>
    </row>
    <row r="106" spans="1:21" ht="30" x14ac:dyDescent="0.2">
      <c r="A106" s="71">
        <v>397</v>
      </c>
      <c r="B106" s="72" t="s">
        <v>653</v>
      </c>
      <c r="C106" s="72" t="s">
        <v>654</v>
      </c>
      <c r="D106" s="29" t="s">
        <v>48</v>
      </c>
      <c r="E106" s="30" t="s">
        <v>49</v>
      </c>
      <c r="F106" s="73" t="s">
        <v>30</v>
      </c>
      <c r="G106" s="31">
        <v>11085.2</v>
      </c>
      <c r="H106" s="32">
        <v>0</v>
      </c>
      <c r="I106" s="74">
        <v>25</v>
      </c>
      <c r="J106" s="74">
        <f>+G106*2.87%</f>
        <v>318.14524</v>
      </c>
      <c r="K106" s="74">
        <f>+G106*7.1%</f>
        <v>787.04919999999993</v>
      </c>
      <c r="L106" s="70">
        <v>121.94</v>
      </c>
      <c r="M106" s="74">
        <f>+G106*3.04%</f>
        <v>336.99008000000003</v>
      </c>
      <c r="N106" s="74">
        <f>+G106*7.09%</f>
        <v>785.94068000000016</v>
      </c>
      <c r="O106" s="32">
        <v>0</v>
      </c>
      <c r="P106" s="74">
        <f>SUM(J106:O106)</f>
        <v>2350.0652</v>
      </c>
      <c r="Q106" s="74">
        <f>+H106+I106+J106+M106+O106</f>
        <v>680.13532000000009</v>
      </c>
      <c r="R106" s="74">
        <f>+K106+L106+N106</f>
        <v>1694.9298800000001</v>
      </c>
      <c r="S106" s="74">
        <f>+G106-Q106</f>
        <v>10405.064680000001</v>
      </c>
      <c r="T106" s="76">
        <v>111</v>
      </c>
      <c r="U106" s="27"/>
    </row>
    <row r="107" spans="1:21" ht="30" x14ac:dyDescent="0.2">
      <c r="A107" s="71">
        <v>399</v>
      </c>
      <c r="B107" s="72" t="s">
        <v>339</v>
      </c>
      <c r="C107" s="72" t="s">
        <v>340</v>
      </c>
      <c r="D107" s="29" t="s">
        <v>183</v>
      </c>
      <c r="E107" s="30" t="s">
        <v>184</v>
      </c>
      <c r="F107" s="73" t="s">
        <v>30</v>
      </c>
      <c r="G107" s="31">
        <v>26136</v>
      </c>
      <c r="H107" s="32">
        <v>0</v>
      </c>
      <c r="I107" s="74">
        <v>25</v>
      </c>
      <c r="J107" s="74">
        <f>+G107*2.87%</f>
        <v>750.10320000000002</v>
      </c>
      <c r="K107" s="74">
        <f>+G107*7.1%</f>
        <v>1855.6559999999997</v>
      </c>
      <c r="L107" s="70">
        <v>287.5</v>
      </c>
      <c r="M107" s="74">
        <f>+G107*3.04%</f>
        <v>794.53440000000001</v>
      </c>
      <c r="N107" s="74">
        <f>+G107*7.09%</f>
        <v>1853.0424</v>
      </c>
      <c r="O107" s="32">
        <v>835.89</v>
      </c>
      <c r="P107" s="74">
        <f>SUM(J107:O107)</f>
        <v>6376.7259999999997</v>
      </c>
      <c r="Q107" s="74">
        <f>+H107+I107+J107+M107+O107</f>
        <v>2405.5275999999999</v>
      </c>
      <c r="R107" s="74">
        <f>+K107+L107+N107</f>
        <v>3996.1984000000002</v>
      </c>
      <c r="S107" s="74">
        <f>+G107-Q107</f>
        <v>23730.472399999999</v>
      </c>
      <c r="T107" s="76">
        <v>111</v>
      </c>
      <c r="U107" s="27"/>
    </row>
    <row r="108" spans="1:21" ht="30" x14ac:dyDescent="0.2">
      <c r="A108" s="71">
        <v>403</v>
      </c>
      <c r="B108" s="72" t="s">
        <v>451</v>
      </c>
      <c r="C108" s="72" t="s">
        <v>452</v>
      </c>
      <c r="D108" s="29" t="s">
        <v>48</v>
      </c>
      <c r="E108" s="30" t="s">
        <v>453</v>
      </c>
      <c r="F108" s="73" t="s">
        <v>30</v>
      </c>
      <c r="G108" s="31">
        <v>33396</v>
      </c>
      <c r="H108" s="32">
        <v>0</v>
      </c>
      <c r="I108" s="74">
        <v>25</v>
      </c>
      <c r="J108" s="74">
        <f>+G108*2.87%</f>
        <v>958.46519999999998</v>
      </c>
      <c r="K108" s="74">
        <f>+G108*7.1%</f>
        <v>2371.116</v>
      </c>
      <c r="L108" s="70">
        <v>367.36</v>
      </c>
      <c r="M108" s="74">
        <f>+G108*3.04%</f>
        <v>1015.2384</v>
      </c>
      <c r="N108" s="74">
        <f>+G108*7.09%</f>
        <v>2367.7764000000002</v>
      </c>
      <c r="O108" s="32">
        <v>0</v>
      </c>
      <c r="P108" s="74">
        <f>SUM(J108:O108)</f>
        <v>7079.9560000000001</v>
      </c>
      <c r="Q108" s="74">
        <f>+H108+I108+J108+M108+O108</f>
        <v>1998.7035999999998</v>
      </c>
      <c r="R108" s="74">
        <f>+K108+L108+N108</f>
        <v>5106.2524000000003</v>
      </c>
      <c r="S108" s="74">
        <f>+G108-Q108</f>
        <v>31397.296399999999</v>
      </c>
      <c r="T108" s="76">
        <v>111</v>
      </c>
      <c r="U108" s="27"/>
    </row>
    <row r="109" spans="1:21" ht="16.5" x14ac:dyDescent="0.2">
      <c r="A109" s="71">
        <v>408</v>
      </c>
      <c r="B109" s="72" t="s">
        <v>264</v>
      </c>
      <c r="C109" s="72" t="s">
        <v>265</v>
      </c>
      <c r="D109" s="29" t="s">
        <v>130</v>
      </c>
      <c r="E109" s="30" t="s">
        <v>75</v>
      </c>
      <c r="F109" s="73" t="s">
        <v>30</v>
      </c>
      <c r="G109" s="31">
        <v>52998</v>
      </c>
      <c r="H109" s="32">
        <v>2227.8200000000002</v>
      </c>
      <c r="I109" s="74">
        <v>25</v>
      </c>
      <c r="J109" s="74">
        <f>+G109*2.87%</f>
        <v>1521.0426</v>
      </c>
      <c r="K109" s="74">
        <f>+G109*7.1%</f>
        <v>3762.8579999999997</v>
      </c>
      <c r="L109" s="70">
        <v>380.38</v>
      </c>
      <c r="M109" s="74">
        <f>+G109*3.04%</f>
        <v>1611.1392000000001</v>
      </c>
      <c r="N109" s="74">
        <f>+G109*7.09%</f>
        <v>3757.5582000000004</v>
      </c>
      <c r="O109" s="39">
        <v>1671.78</v>
      </c>
      <c r="P109" s="74">
        <f>SUM(J109:O109)</f>
        <v>12704.758</v>
      </c>
      <c r="Q109" s="74">
        <f>+H109+I109+J109+M109+O109</f>
        <v>7056.7817999999997</v>
      </c>
      <c r="R109" s="74">
        <f>+K109+L109+N109</f>
        <v>7900.7961999999998</v>
      </c>
      <c r="S109" s="74">
        <f>+G109-Q109</f>
        <v>45941.218200000003</v>
      </c>
      <c r="T109" s="76">
        <v>111</v>
      </c>
      <c r="U109" s="27"/>
    </row>
    <row r="110" spans="1:21" ht="30" x14ac:dyDescent="0.2">
      <c r="A110" s="71">
        <v>411</v>
      </c>
      <c r="B110" s="72" t="s">
        <v>646</v>
      </c>
      <c r="C110" s="72" t="s">
        <v>647</v>
      </c>
      <c r="D110" s="29" t="s">
        <v>100</v>
      </c>
      <c r="E110" s="30" t="s">
        <v>101</v>
      </c>
      <c r="F110" s="73" t="s">
        <v>30</v>
      </c>
      <c r="G110" s="31">
        <v>26400</v>
      </c>
      <c r="H110" s="32">
        <v>0</v>
      </c>
      <c r="I110" s="74">
        <v>25</v>
      </c>
      <c r="J110" s="74">
        <f>+G110*2.87%</f>
        <v>757.68</v>
      </c>
      <c r="K110" s="74">
        <f>+G110*7.1%</f>
        <v>1874.3999999999999</v>
      </c>
      <c r="L110" s="82">
        <v>290.39999999999998</v>
      </c>
      <c r="M110" s="74">
        <f>+G110*3.04%</f>
        <v>802.56</v>
      </c>
      <c r="N110" s="74">
        <f>+G110*7.09%</f>
        <v>1871.7600000000002</v>
      </c>
      <c r="O110" s="32">
        <v>835.89</v>
      </c>
      <c r="P110" s="74">
        <f>SUM(J110:O110)</f>
        <v>6432.6900000000005</v>
      </c>
      <c r="Q110" s="74">
        <f>+H110+I110+J110+M110+O110</f>
        <v>2421.1299999999997</v>
      </c>
      <c r="R110" s="74">
        <f>+K110+L110+N110</f>
        <v>4036.56</v>
      </c>
      <c r="S110" s="74">
        <f>+G110-Q110</f>
        <v>23978.87</v>
      </c>
      <c r="T110" s="76">
        <v>111</v>
      </c>
      <c r="U110" s="27"/>
    </row>
    <row r="111" spans="1:21" ht="16.5" x14ac:dyDescent="0.2">
      <c r="A111" s="71">
        <v>418</v>
      </c>
      <c r="B111" s="72" t="s">
        <v>888</v>
      </c>
      <c r="C111" s="72" t="s">
        <v>889</v>
      </c>
      <c r="D111" s="29" t="s">
        <v>130</v>
      </c>
      <c r="E111" s="30" t="s">
        <v>198</v>
      </c>
      <c r="F111" s="73" t="s">
        <v>30</v>
      </c>
      <c r="G111" s="31">
        <v>13662</v>
      </c>
      <c r="H111" s="32">
        <v>0</v>
      </c>
      <c r="I111" s="74">
        <v>25</v>
      </c>
      <c r="J111" s="74">
        <f>+G111*2.87%</f>
        <v>392.0994</v>
      </c>
      <c r="K111" s="74">
        <f>+G111*7.1%</f>
        <v>970.00199999999995</v>
      </c>
      <c r="L111" s="70">
        <v>150.28</v>
      </c>
      <c r="M111" s="74">
        <f>+G111*3.04%</f>
        <v>415.32479999999998</v>
      </c>
      <c r="N111" s="74">
        <f>+G111*7.09%</f>
        <v>968.63580000000002</v>
      </c>
      <c r="O111" s="32">
        <v>0</v>
      </c>
      <c r="P111" s="74">
        <f>SUM(J111:O111)</f>
        <v>2896.3420000000001</v>
      </c>
      <c r="Q111" s="74">
        <f>+H111+I111+J111+M111+O111</f>
        <v>832.42419999999993</v>
      </c>
      <c r="R111" s="74">
        <f>+K111+L111+N111</f>
        <v>2088.9178000000002</v>
      </c>
      <c r="S111" s="74">
        <f>+G111-Q111</f>
        <v>12829.575800000001</v>
      </c>
      <c r="T111" s="76">
        <v>111</v>
      </c>
      <c r="U111" s="27"/>
    </row>
    <row r="112" spans="1:21" ht="30" x14ac:dyDescent="0.2">
      <c r="A112" s="71">
        <v>421</v>
      </c>
      <c r="B112" s="72" t="s">
        <v>113</v>
      </c>
      <c r="C112" s="72" t="s">
        <v>114</v>
      </c>
      <c r="D112" s="29" t="s">
        <v>115</v>
      </c>
      <c r="E112" s="30" t="s">
        <v>116</v>
      </c>
      <c r="F112" s="73" t="s">
        <v>30</v>
      </c>
      <c r="G112" s="31">
        <v>50820</v>
      </c>
      <c r="H112" s="32">
        <v>2173.44</v>
      </c>
      <c r="I112" s="74">
        <v>25</v>
      </c>
      <c r="J112" s="74">
        <f>+G112*2.87%</f>
        <v>1458.5339999999999</v>
      </c>
      <c r="K112" s="74">
        <f>+G112*7.1%</f>
        <v>3608.22</v>
      </c>
      <c r="L112" s="70">
        <v>380.38</v>
      </c>
      <c r="M112" s="74">
        <f>+G112*3.04%</f>
        <v>1544.9279999999999</v>
      </c>
      <c r="N112" s="74">
        <f>+G112*7.09%</f>
        <v>3603.1380000000004</v>
      </c>
      <c r="O112" s="32"/>
      <c r="P112" s="74">
        <f>SUM(J112:O112)</f>
        <v>10595.2</v>
      </c>
      <c r="Q112" s="74">
        <f>+H112+I112+J112+M112+O112</f>
        <v>5201.902</v>
      </c>
      <c r="R112" s="74">
        <f>+K112+L112+N112</f>
        <v>7591.7380000000003</v>
      </c>
      <c r="S112" s="74">
        <f>+G112-Q112</f>
        <v>45618.097999999998</v>
      </c>
      <c r="T112" s="76">
        <v>111</v>
      </c>
      <c r="U112" s="27"/>
    </row>
    <row r="113" spans="1:21" ht="16.5" x14ac:dyDescent="0.2">
      <c r="A113" s="71">
        <v>425</v>
      </c>
      <c r="B113" s="72" t="s">
        <v>534</v>
      </c>
      <c r="C113" s="72" t="s">
        <v>535</v>
      </c>
      <c r="D113" s="29" t="s">
        <v>303</v>
      </c>
      <c r="E113" s="30" t="s">
        <v>536</v>
      </c>
      <c r="F113" s="73" t="s">
        <v>30</v>
      </c>
      <c r="G113" s="31">
        <v>26789.4</v>
      </c>
      <c r="H113" s="32">
        <v>0</v>
      </c>
      <c r="I113" s="74">
        <v>25</v>
      </c>
      <c r="J113" s="74">
        <f>+G113*2.87%</f>
        <v>768.85577999999998</v>
      </c>
      <c r="K113" s="74">
        <f>+G113*7.1%</f>
        <v>1902.0473999999999</v>
      </c>
      <c r="L113" s="70">
        <v>294.68</v>
      </c>
      <c r="M113" s="74">
        <f>+G113*3.04%</f>
        <v>814.39776000000006</v>
      </c>
      <c r="N113" s="74">
        <f>+G113*7.09%</f>
        <v>1899.3684600000001</v>
      </c>
      <c r="O113" s="32">
        <v>0</v>
      </c>
      <c r="P113" s="74">
        <f>SUM(J113:O113)</f>
        <v>5679.3493999999992</v>
      </c>
      <c r="Q113" s="74">
        <f>+H113+I113+J113+M113+O113</f>
        <v>1608.2535400000002</v>
      </c>
      <c r="R113" s="74">
        <f>+K113+L113+N113</f>
        <v>4096.0958599999994</v>
      </c>
      <c r="S113" s="74">
        <f>+G113-Q113</f>
        <v>25181.14646</v>
      </c>
      <c r="T113" s="76">
        <v>111</v>
      </c>
      <c r="U113" s="27"/>
    </row>
    <row r="114" spans="1:21" ht="16.5" x14ac:dyDescent="0.2">
      <c r="A114" s="71">
        <v>427</v>
      </c>
      <c r="B114" s="72" t="s">
        <v>185</v>
      </c>
      <c r="C114" s="72" t="s">
        <v>186</v>
      </c>
      <c r="D114" s="29" t="s">
        <v>33</v>
      </c>
      <c r="E114" s="30" t="s">
        <v>187</v>
      </c>
      <c r="F114" s="73" t="s">
        <v>30</v>
      </c>
      <c r="G114" s="31">
        <v>60500</v>
      </c>
      <c r="H114" s="32">
        <v>3886.32</v>
      </c>
      <c r="I114" s="74">
        <v>25</v>
      </c>
      <c r="J114" s="74">
        <f>+G114*2.87%</f>
        <v>1736.35</v>
      </c>
      <c r="K114" s="74">
        <f>+G114*7.1%</f>
        <v>4295.5</v>
      </c>
      <c r="L114" s="70">
        <v>380.38</v>
      </c>
      <c r="M114" s="74">
        <f>+G114*3.04%</f>
        <v>1839.2</v>
      </c>
      <c r="N114" s="74">
        <f>+G114*7.09%</f>
        <v>4289.4500000000007</v>
      </c>
      <c r="O114" s="32">
        <v>0</v>
      </c>
      <c r="P114" s="74">
        <f>SUM(J114:O114)</f>
        <v>12540.880000000001</v>
      </c>
      <c r="Q114" s="74">
        <f>+H114+I114+J114+M114+O114</f>
        <v>7486.87</v>
      </c>
      <c r="R114" s="74">
        <f>+K114+L114+N114</f>
        <v>8965.3300000000017</v>
      </c>
      <c r="S114" s="74">
        <f>+G114-Q114</f>
        <v>53013.13</v>
      </c>
      <c r="T114" s="76">
        <v>111</v>
      </c>
      <c r="U114" s="27"/>
    </row>
    <row r="115" spans="1:21" ht="16.5" x14ac:dyDescent="0.2">
      <c r="A115" s="71">
        <v>428</v>
      </c>
      <c r="B115" s="72" t="s">
        <v>371</v>
      </c>
      <c r="C115" s="72" t="s">
        <v>372</v>
      </c>
      <c r="D115" s="29" t="s">
        <v>173</v>
      </c>
      <c r="E115" s="30" t="s">
        <v>373</v>
      </c>
      <c r="F115" s="73" t="s">
        <v>30</v>
      </c>
      <c r="G115" s="31">
        <v>28386.6</v>
      </c>
      <c r="H115" s="32">
        <v>0</v>
      </c>
      <c r="I115" s="74">
        <v>25</v>
      </c>
      <c r="J115" s="74">
        <f>+G115*2.87%</f>
        <v>814.6954199999999</v>
      </c>
      <c r="K115" s="74">
        <f>+G115*7.1%</f>
        <v>2015.4485999999997</v>
      </c>
      <c r="L115" s="84">
        <v>312.25</v>
      </c>
      <c r="M115" s="74">
        <f>+G115*3.04%</f>
        <v>862.95263999999997</v>
      </c>
      <c r="N115" s="74">
        <f>+G115*7.09%</f>
        <v>2012.6099400000001</v>
      </c>
      <c r="O115" s="32">
        <v>0</v>
      </c>
      <c r="P115" s="74">
        <f>SUM(J115:O115)</f>
        <v>6017.9565999999995</v>
      </c>
      <c r="Q115" s="74">
        <f>+H115+I115+J115+M115+O115</f>
        <v>1702.64806</v>
      </c>
      <c r="R115" s="74">
        <f>+K115+L115+N115</f>
        <v>4340.30854</v>
      </c>
      <c r="S115" s="74">
        <f>+G115-Q115</f>
        <v>26683.951939999999</v>
      </c>
      <c r="T115" s="76">
        <v>111</v>
      </c>
      <c r="U115" s="27"/>
    </row>
    <row r="116" spans="1:21" ht="16.5" x14ac:dyDescent="0.2">
      <c r="A116" s="71">
        <v>436</v>
      </c>
      <c r="B116" s="72" t="s">
        <v>334</v>
      </c>
      <c r="C116" s="72" t="s">
        <v>335</v>
      </c>
      <c r="D116" s="29" t="s">
        <v>209</v>
      </c>
      <c r="E116" s="30" t="s">
        <v>145</v>
      </c>
      <c r="F116" s="73" t="s">
        <v>30</v>
      </c>
      <c r="G116" s="31">
        <v>20037.599999999999</v>
      </c>
      <c r="H116" s="32">
        <v>0</v>
      </c>
      <c r="I116" s="74">
        <v>25</v>
      </c>
      <c r="J116" s="74">
        <f>+G116*2.87%</f>
        <v>575.07911999999999</v>
      </c>
      <c r="K116" s="74">
        <f>+G116*7.1%</f>
        <v>1422.6695999999997</v>
      </c>
      <c r="L116" s="70">
        <v>220.41</v>
      </c>
      <c r="M116" s="74">
        <f>+G116*3.04%</f>
        <v>609.14303999999993</v>
      </c>
      <c r="N116" s="74">
        <f>+G116*7.09%</f>
        <v>1420.6658399999999</v>
      </c>
      <c r="O116" s="39">
        <v>1671.78</v>
      </c>
      <c r="P116" s="74">
        <f>SUM(J116:O116)</f>
        <v>5919.7475999999988</v>
      </c>
      <c r="Q116" s="74">
        <f>+H116+I116+J116+M116+O116</f>
        <v>2881.00216</v>
      </c>
      <c r="R116" s="74">
        <f>+K116+L116+N116</f>
        <v>3063.7454399999997</v>
      </c>
      <c r="S116" s="74">
        <f>+G116-Q116</f>
        <v>17156.597839999999</v>
      </c>
      <c r="T116" s="76">
        <v>111</v>
      </c>
      <c r="U116" s="27"/>
    </row>
    <row r="117" spans="1:21" ht="30" x14ac:dyDescent="0.2">
      <c r="A117" s="71">
        <v>437</v>
      </c>
      <c r="B117" s="72" t="s">
        <v>225</v>
      </c>
      <c r="C117" s="72" t="s">
        <v>226</v>
      </c>
      <c r="D117" s="29" t="s">
        <v>84</v>
      </c>
      <c r="E117" s="30" t="s">
        <v>85</v>
      </c>
      <c r="F117" s="73" t="s">
        <v>30</v>
      </c>
      <c r="G117" s="31">
        <v>24684</v>
      </c>
      <c r="H117" s="32">
        <v>0</v>
      </c>
      <c r="I117" s="74">
        <v>25</v>
      </c>
      <c r="J117" s="74">
        <f>+G117*2.87%</f>
        <v>708.43079999999998</v>
      </c>
      <c r="K117" s="74">
        <f>+G117*7.1%</f>
        <v>1752.5639999999999</v>
      </c>
      <c r="L117" s="70">
        <v>271.52</v>
      </c>
      <c r="M117" s="74">
        <f>+G117*3.04%</f>
        <v>750.39359999999999</v>
      </c>
      <c r="N117" s="74">
        <f>+G117*7.09%</f>
        <v>1750.0956000000001</v>
      </c>
      <c r="O117" s="32">
        <v>0</v>
      </c>
      <c r="P117" s="74">
        <f>SUM(J117:O117)</f>
        <v>5233.0039999999999</v>
      </c>
      <c r="Q117" s="74">
        <f>+H117+I117+J117+M117+O117</f>
        <v>1483.8244</v>
      </c>
      <c r="R117" s="74">
        <f>+K117+L117+N117</f>
        <v>3774.1795999999999</v>
      </c>
      <c r="S117" s="74">
        <f>+G117-Q117</f>
        <v>23200.175599999999</v>
      </c>
      <c r="T117" s="76">
        <v>111</v>
      </c>
      <c r="U117" s="27"/>
    </row>
    <row r="118" spans="1:21" ht="18" customHeight="1" x14ac:dyDescent="0.2">
      <c r="A118" s="71">
        <v>440</v>
      </c>
      <c r="B118" s="72" t="s">
        <v>641</v>
      </c>
      <c r="C118" s="72" t="s">
        <v>642</v>
      </c>
      <c r="D118" s="29" t="s">
        <v>173</v>
      </c>
      <c r="E118" s="30" t="s">
        <v>643</v>
      </c>
      <c r="F118" s="73" t="s">
        <v>30</v>
      </c>
      <c r="G118" s="31">
        <v>33396</v>
      </c>
      <c r="H118" s="32">
        <v>0</v>
      </c>
      <c r="I118" s="74">
        <v>25</v>
      </c>
      <c r="J118" s="74">
        <f>+G118*2.87%</f>
        <v>958.46519999999998</v>
      </c>
      <c r="K118" s="74">
        <f>+G118*7.1%</f>
        <v>2371.116</v>
      </c>
      <c r="L118" s="84">
        <v>367.36</v>
      </c>
      <c r="M118" s="74">
        <f>+G118*3.04%</f>
        <v>1015.2384</v>
      </c>
      <c r="N118" s="74">
        <f>+G118*7.09%</f>
        <v>2367.7764000000002</v>
      </c>
      <c r="O118" s="32">
        <v>0</v>
      </c>
      <c r="P118" s="74">
        <f>SUM(J118:O118)</f>
        <v>7079.9560000000001</v>
      </c>
      <c r="Q118" s="74">
        <f>+H118+I118+J118+M118+O118</f>
        <v>1998.7035999999998</v>
      </c>
      <c r="R118" s="74">
        <f>+K118+L118+N118</f>
        <v>5106.2524000000003</v>
      </c>
      <c r="S118" s="74">
        <f>+G118-Q118</f>
        <v>31397.296399999999</v>
      </c>
      <c r="T118" s="76">
        <v>111</v>
      </c>
      <c r="U118" s="27"/>
    </row>
    <row r="119" spans="1:21" ht="18" customHeight="1" x14ac:dyDescent="0.2">
      <c r="A119" s="71">
        <v>443</v>
      </c>
      <c r="B119" s="72" t="s">
        <v>181</v>
      </c>
      <c r="C119" s="72" t="s">
        <v>182</v>
      </c>
      <c r="D119" s="29" t="s">
        <v>183</v>
      </c>
      <c r="E119" s="30" t="s">
        <v>184</v>
      </c>
      <c r="F119" s="73" t="s">
        <v>30</v>
      </c>
      <c r="G119" s="31">
        <v>24684</v>
      </c>
      <c r="H119" s="32">
        <v>0</v>
      </c>
      <c r="I119" s="74">
        <v>25</v>
      </c>
      <c r="J119" s="74">
        <f>+G119*2.87%</f>
        <v>708.43079999999998</v>
      </c>
      <c r="K119" s="74">
        <f>+G119*7.1%</f>
        <v>1752.5639999999999</v>
      </c>
      <c r="L119" s="70">
        <v>271.52</v>
      </c>
      <c r="M119" s="74">
        <f>+G119*3.04%</f>
        <v>750.39359999999999</v>
      </c>
      <c r="N119" s="74">
        <f>+G119*7.09%</f>
        <v>1750.0956000000001</v>
      </c>
      <c r="O119" s="32"/>
      <c r="P119" s="74">
        <f>SUM(J119:O119)</f>
        <v>5233.0039999999999</v>
      </c>
      <c r="Q119" s="74">
        <f>+H119+I119+J119+M119+O119</f>
        <v>1483.8244</v>
      </c>
      <c r="R119" s="74">
        <f>+K119+L119+N119</f>
        <v>3774.1795999999999</v>
      </c>
      <c r="S119" s="74">
        <f>+G119-Q119</f>
        <v>23200.175599999999</v>
      </c>
      <c r="T119" s="76">
        <v>111</v>
      </c>
      <c r="U119" s="27"/>
    </row>
    <row r="120" spans="1:21" ht="30" x14ac:dyDescent="0.2">
      <c r="A120" s="71">
        <v>444</v>
      </c>
      <c r="B120" s="72" t="s">
        <v>191</v>
      </c>
      <c r="C120" s="72" t="s">
        <v>192</v>
      </c>
      <c r="D120" s="29" t="s">
        <v>100</v>
      </c>
      <c r="E120" s="30" t="s">
        <v>101</v>
      </c>
      <c r="F120" s="73" t="s">
        <v>30</v>
      </c>
      <c r="G120" s="31">
        <v>18216</v>
      </c>
      <c r="H120" s="32">
        <v>0</v>
      </c>
      <c r="I120" s="74">
        <v>25</v>
      </c>
      <c r="J120" s="74">
        <f>+G120*2.87%</f>
        <v>522.79920000000004</v>
      </c>
      <c r="K120" s="74">
        <f>+G120*7.1%</f>
        <v>1293.3359999999998</v>
      </c>
      <c r="L120" s="70">
        <v>200.38</v>
      </c>
      <c r="M120" s="74">
        <f>+G120*3.04%</f>
        <v>553.76639999999998</v>
      </c>
      <c r="N120" s="74">
        <f>+G120*7.09%</f>
        <v>1291.5144</v>
      </c>
      <c r="O120" s="32">
        <v>0</v>
      </c>
      <c r="P120" s="74">
        <f>SUM(J120:O120)</f>
        <v>3861.7959999999998</v>
      </c>
      <c r="Q120" s="74">
        <f>+H120+I120+J120+M120+O120</f>
        <v>1101.5655999999999</v>
      </c>
      <c r="R120" s="74">
        <f>+K120+L120+N120</f>
        <v>2785.2303999999999</v>
      </c>
      <c r="S120" s="74">
        <f>+G120-Q120</f>
        <v>17114.434399999998</v>
      </c>
      <c r="T120" s="76">
        <v>111</v>
      </c>
      <c r="U120" s="27"/>
    </row>
    <row r="121" spans="1:21" ht="30" x14ac:dyDescent="0.2">
      <c r="A121" s="71">
        <v>448</v>
      </c>
      <c r="B121" s="72" t="s">
        <v>796</v>
      </c>
      <c r="C121" s="72" t="s">
        <v>797</v>
      </c>
      <c r="D121" s="29" t="s">
        <v>162</v>
      </c>
      <c r="E121" s="30" t="s">
        <v>300</v>
      </c>
      <c r="F121" s="73" t="s">
        <v>30</v>
      </c>
      <c r="G121" s="31">
        <v>32340</v>
      </c>
      <c r="H121" s="32">
        <v>0</v>
      </c>
      <c r="I121" s="74">
        <v>25</v>
      </c>
      <c r="J121" s="74">
        <f>+G121*2.87%</f>
        <v>928.15800000000002</v>
      </c>
      <c r="K121" s="74">
        <f>+G121*7.1%</f>
        <v>2296.14</v>
      </c>
      <c r="L121" s="70">
        <v>355.74</v>
      </c>
      <c r="M121" s="74">
        <f>+G121*3.04%</f>
        <v>983.13599999999997</v>
      </c>
      <c r="N121" s="74">
        <f>+G121*7.09%</f>
        <v>2292.9059999999999</v>
      </c>
      <c r="O121" s="75">
        <v>0</v>
      </c>
      <c r="P121" s="74">
        <f>SUM(J121:O121)</f>
        <v>6856.079999999999</v>
      </c>
      <c r="Q121" s="74">
        <f>+H121+I121+J121+M121+O121</f>
        <v>1936.2939999999999</v>
      </c>
      <c r="R121" s="74">
        <f>+K121+L121+N121</f>
        <v>4944.7860000000001</v>
      </c>
      <c r="S121" s="74">
        <f>+G121-Q121</f>
        <v>30403.705999999998</v>
      </c>
      <c r="T121" s="76">
        <v>111</v>
      </c>
      <c r="U121" s="27"/>
    </row>
    <row r="122" spans="1:21" ht="16.5" x14ac:dyDescent="0.2">
      <c r="A122" s="71">
        <v>449</v>
      </c>
      <c r="B122" s="72" t="s">
        <v>434</v>
      </c>
      <c r="C122" s="72" t="s">
        <v>684</v>
      </c>
      <c r="D122" s="30" t="s">
        <v>130</v>
      </c>
      <c r="E122" s="30" t="s">
        <v>75</v>
      </c>
      <c r="F122" s="73" t="s">
        <v>30</v>
      </c>
      <c r="G122" s="31">
        <v>50094</v>
      </c>
      <c r="H122" s="32">
        <v>1817.96</v>
      </c>
      <c r="I122" s="74">
        <v>25</v>
      </c>
      <c r="J122" s="74">
        <f>+G122*2.87%</f>
        <v>1437.6977999999999</v>
      </c>
      <c r="K122" s="74">
        <f>+G122*7.1%</f>
        <v>3556.6739999999995</v>
      </c>
      <c r="L122" s="70">
        <v>380.38</v>
      </c>
      <c r="M122" s="74">
        <f>+G122*3.04%</f>
        <v>1522.8576</v>
      </c>
      <c r="N122" s="74">
        <f>+G122*7.09%</f>
        <v>3551.6646000000001</v>
      </c>
      <c r="O122" s="32">
        <v>1671.78</v>
      </c>
      <c r="P122" s="74">
        <f>SUM(J122:O122)</f>
        <v>12121.054</v>
      </c>
      <c r="Q122" s="74">
        <f>+H122+I122+J122+M122+O122</f>
        <v>6475.2954</v>
      </c>
      <c r="R122" s="74">
        <f>+K122+L122+N122</f>
        <v>7488.7186000000002</v>
      </c>
      <c r="S122" s="74">
        <f>+G122-Q122</f>
        <v>43618.704599999997</v>
      </c>
      <c r="T122" s="76">
        <v>111</v>
      </c>
      <c r="U122" s="27"/>
    </row>
    <row r="123" spans="1:21" ht="30" x14ac:dyDescent="0.2">
      <c r="A123" s="71">
        <v>450</v>
      </c>
      <c r="B123" s="72" t="s">
        <v>227</v>
      </c>
      <c r="C123" s="72" t="s">
        <v>228</v>
      </c>
      <c r="D123" s="29" t="s">
        <v>229</v>
      </c>
      <c r="E123" s="30" t="s">
        <v>230</v>
      </c>
      <c r="F123" s="73" t="s">
        <v>30</v>
      </c>
      <c r="G123" s="31">
        <v>52272</v>
      </c>
      <c r="H123" s="32">
        <v>2378.37</v>
      </c>
      <c r="I123" s="74">
        <v>25</v>
      </c>
      <c r="J123" s="74">
        <f>+G123*2.87%</f>
        <v>1500.2064</v>
      </c>
      <c r="K123" s="74">
        <f>+G123*7.1%</f>
        <v>3711.3119999999994</v>
      </c>
      <c r="L123" s="82">
        <v>380.38</v>
      </c>
      <c r="M123" s="74">
        <f>+G123*3.04%</f>
        <v>1589.0688</v>
      </c>
      <c r="N123" s="74">
        <f>+G123*7.09%</f>
        <v>3706.0848000000001</v>
      </c>
      <c r="O123" s="32">
        <v>0</v>
      </c>
      <c r="P123" s="74">
        <f>SUM(J123:O123)</f>
        <v>10887.052</v>
      </c>
      <c r="Q123" s="74">
        <f>+H123+I123+J123+M123+O123</f>
        <v>5492.6451999999999</v>
      </c>
      <c r="R123" s="74">
        <f>+K123+L123+N123</f>
        <v>7797.7767999999996</v>
      </c>
      <c r="S123" s="74">
        <f>+G123-Q123</f>
        <v>46779.354800000001</v>
      </c>
      <c r="T123" s="76">
        <v>111</v>
      </c>
      <c r="U123" s="27"/>
    </row>
    <row r="124" spans="1:21" ht="30" x14ac:dyDescent="0.2">
      <c r="A124" s="71">
        <v>451</v>
      </c>
      <c r="B124" s="72" t="s">
        <v>481</v>
      </c>
      <c r="C124" s="72" t="s">
        <v>482</v>
      </c>
      <c r="D124" s="29" t="s">
        <v>84</v>
      </c>
      <c r="E124" s="30" t="s">
        <v>85</v>
      </c>
      <c r="F124" s="73" t="s">
        <v>30</v>
      </c>
      <c r="G124" s="31">
        <v>39600</v>
      </c>
      <c r="H124" s="32">
        <v>589.91</v>
      </c>
      <c r="I124" s="74">
        <v>25</v>
      </c>
      <c r="J124" s="74">
        <f>+G124*2.87%</f>
        <v>1136.52</v>
      </c>
      <c r="K124" s="74">
        <f>+G124*7.1%</f>
        <v>2811.6</v>
      </c>
      <c r="L124" s="70">
        <v>380.38</v>
      </c>
      <c r="M124" s="74">
        <f>+G124*3.04%</f>
        <v>1203.8399999999999</v>
      </c>
      <c r="N124" s="74">
        <f>+G124*7.09%</f>
        <v>2807.6400000000003</v>
      </c>
      <c r="O124" s="32"/>
      <c r="P124" s="74">
        <f>SUM(J124:O124)</f>
        <v>8339.98</v>
      </c>
      <c r="Q124" s="74">
        <f>+H124+I124+J124+M124+O124</f>
        <v>2955.2699999999995</v>
      </c>
      <c r="R124" s="74">
        <f>+K124+L124+N124</f>
        <v>5999.6200000000008</v>
      </c>
      <c r="S124" s="74">
        <f>+G124-Q124</f>
        <v>36644.730000000003</v>
      </c>
      <c r="T124" s="76">
        <v>111</v>
      </c>
      <c r="U124" s="27"/>
    </row>
    <row r="125" spans="1:21" ht="16.5" x14ac:dyDescent="0.2">
      <c r="A125" s="71">
        <v>453</v>
      </c>
      <c r="B125" s="72" t="s">
        <v>449</v>
      </c>
      <c r="C125" s="72" t="s">
        <v>450</v>
      </c>
      <c r="D125" s="29" t="s">
        <v>74</v>
      </c>
      <c r="E125" s="30" t="s">
        <v>75</v>
      </c>
      <c r="F125" s="73" t="s">
        <v>30</v>
      </c>
      <c r="G125" s="31">
        <v>33396</v>
      </c>
      <c r="H125" s="32">
        <v>0</v>
      </c>
      <c r="I125" s="74">
        <v>25</v>
      </c>
      <c r="J125" s="74">
        <f>+G125*2.87%</f>
        <v>958.46519999999998</v>
      </c>
      <c r="K125" s="74">
        <f>+G125*7.1%</f>
        <v>2371.116</v>
      </c>
      <c r="L125" s="70">
        <v>367.36</v>
      </c>
      <c r="M125" s="74">
        <f>+G125*3.04%</f>
        <v>1015.2384</v>
      </c>
      <c r="N125" s="74">
        <f>+G125*7.09%</f>
        <v>2367.7764000000002</v>
      </c>
      <c r="O125" s="32">
        <v>0</v>
      </c>
      <c r="P125" s="74">
        <f>SUM(J125:O125)</f>
        <v>7079.9560000000001</v>
      </c>
      <c r="Q125" s="74">
        <f>+H125+I125+J125+M125+O125</f>
        <v>1998.7035999999998</v>
      </c>
      <c r="R125" s="74">
        <f>+K125+L125+N125</f>
        <v>5106.2524000000003</v>
      </c>
      <c r="S125" s="74">
        <f>+G125-Q125</f>
        <v>31397.296399999999</v>
      </c>
      <c r="T125" s="76">
        <v>111</v>
      </c>
      <c r="U125" s="27"/>
    </row>
    <row r="126" spans="1:21" ht="16.5" x14ac:dyDescent="0.2">
      <c r="A126" s="71">
        <v>458</v>
      </c>
      <c r="B126" s="72" t="s">
        <v>792</v>
      </c>
      <c r="C126" s="72" t="s">
        <v>793</v>
      </c>
      <c r="D126" s="29" t="s">
        <v>130</v>
      </c>
      <c r="E126" s="30" t="s">
        <v>75</v>
      </c>
      <c r="F126" s="73" t="s">
        <v>30</v>
      </c>
      <c r="G126" s="31">
        <v>40150</v>
      </c>
      <c r="H126" s="32">
        <v>667.53</v>
      </c>
      <c r="I126" s="74">
        <v>25</v>
      </c>
      <c r="J126" s="74">
        <f>+G126*2.87%</f>
        <v>1152.3050000000001</v>
      </c>
      <c r="K126" s="74">
        <f>+G126*7.1%</f>
        <v>2850.6499999999996</v>
      </c>
      <c r="L126" s="70">
        <v>380.38</v>
      </c>
      <c r="M126" s="74">
        <f>+G126*3.04%</f>
        <v>1220.56</v>
      </c>
      <c r="N126" s="74">
        <f>+G126*7.09%</f>
        <v>2846.6350000000002</v>
      </c>
      <c r="O126" s="32">
        <v>0</v>
      </c>
      <c r="P126" s="74">
        <f>SUM(J126:O126)</f>
        <v>8450.5300000000007</v>
      </c>
      <c r="Q126" s="74">
        <f>+H126+I126+J126+M126+O126</f>
        <v>3065.395</v>
      </c>
      <c r="R126" s="74">
        <f>+K126+L126+N126</f>
        <v>6077.665</v>
      </c>
      <c r="S126" s="74">
        <f>+G126-Q126</f>
        <v>37084.605000000003</v>
      </c>
      <c r="T126" s="76">
        <v>111</v>
      </c>
      <c r="U126" s="27"/>
    </row>
    <row r="127" spans="1:21" ht="30" x14ac:dyDescent="0.2">
      <c r="A127" s="71">
        <v>460</v>
      </c>
      <c r="B127" s="72" t="s">
        <v>576</v>
      </c>
      <c r="C127" s="72" t="s">
        <v>577</v>
      </c>
      <c r="D127" s="29" t="s">
        <v>48</v>
      </c>
      <c r="E127" s="30" t="s">
        <v>49</v>
      </c>
      <c r="F127" s="73" t="s">
        <v>30</v>
      </c>
      <c r="G127" s="31">
        <v>11085.2</v>
      </c>
      <c r="H127" s="32">
        <v>0</v>
      </c>
      <c r="I127" s="74">
        <v>0</v>
      </c>
      <c r="J127" s="74">
        <f>+G127*2.87%</f>
        <v>318.14524</v>
      </c>
      <c r="K127" s="74">
        <f>+G127*7.1%</f>
        <v>787.04919999999993</v>
      </c>
      <c r="L127" s="70">
        <v>121.94</v>
      </c>
      <c r="M127" s="74">
        <f>+G127*3.04%</f>
        <v>336.99008000000003</v>
      </c>
      <c r="N127" s="74">
        <f>+G127*7.09%</f>
        <v>785.94068000000016</v>
      </c>
      <c r="O127" s="32">
        <v>0</v>
      </c>
      <c r="P127" s="74">
        <f>SUM(J127:O127)</f>
        <v>2350.0652</v>
      </c>
      <c r="Q127" s="74">
        <f>+H127+I127+J127+M127+O127</f>
        <v>655.13532000000009</v>
      </c>
      <c r="R127" s="74">
        <f>+K127+L127+N127</f>
        <v>1694.9298800000001</v>
      </c>
      <c r="S127" s="74">
        <f>+G127-Q127</f>
        <v>10430.064680000001</v>
      </c>
      <c r="T127" s="76">
        <v>111</v>
      </c>
      <c r="U127" s="27"/>
    </row>
    <row r="128" spans="1:21" ht="16.5" x14ac:dyDescent="0.2">
      <c r="A128" s="71">
        <v>461</v>
      </c>
      <c r="B128" s="72" t="s">
        <v>603</v>
      </c>
      <c r="C128" s="72" t="s">
        <v>604</v>
      </c>
      <c r="D128" s="29" t="s">
        <v>217</v>
      </c>
      <c r="E128" s="30" t="s">
        <v>605</v>
      </c>
      <c r="F128" s="73" t="s">
        <v>30</v>
      </c>
      <c r="G128" s="31">
        <v>60500</v>
      </c>
      <c r="H128" s="32">
        <v>3886.32</v>
      </c>
      <c r="I128" s="74">
        <v>25</v>
      </c>
      <c r="J128" s="74">
        <f>+G128*2.87%</f>
        <v>1736.35</v>
      </c>
      <c r="K128" s="74">
        <f>+G128*7.1%</f>
        <v>4295.5</v>
      </c>
      <c r="L128" s="70">
        <v>380.38</v>
      </c>
      <c r="M128" s="74">
        <f>+G128*3.04%</f>
        <v>1839.2</v>
      </c>
      <c r="N128" s="74">
        <f>+G128*7.09%</f>
        <v>4289.4500000000007</v>
      </c>
      <c r="O128" s="32">
        <v>0</v>
      </c>
      <c r="P128" s="74">
        <f>SUM(J128:O128)</f>
        <v>12540.880000000001</v>
      </c>
      <c r="Q128" s="74">
        <f>+H128+I128+J128+M128+O128</f>
        <v>7486.87</v>
      </c>
      <c r="R128" s="74">
        <f>+K128+L128+N128</f>
        <v>8965.3300000000017</v>
      </c>
      <c r="S128" s="74">
        <f>+G128-Q128</f>
        <v>53013.13</v>
      </c>
      <c r="T128" s="76">
        <v>111</v>
      </c>
      <c r="U128" s="27"/>
    </row>
    <row r="129" spans="1:21" ht="16.5" x14ac:dyDescent="0.2">
      <c r="A129" s="71">
        <v>464</v>
      </c>
      <c r="B129" s="72" t="s">
        <v>827</v>
      </c>
      <c r="C129" s="72" t="s">
        <v>828</v>
      </c>
      <c r="D129" s="29" t="s">
        <v>45</v>
      </c>
      <c r="E129" s="30" t="s">
        <v>131</v>
      </c>
      <c r="F129" s="73" t="s">
        <v>30</v>
      </c>
      <c r="G129" s="31">
        <v>22770</v>
      </c>
      <c r="H129" s="32">
        <v>0</v>
      </c>
      <c r="I129" s="74">
        <v>25</v>
      </c>
      <c r="J129" s="74">
        <f>+G129*2.87%</f>
        <v>653.49900000000002</v>
      </c>
      <c r="K129" s="74">
        <f>+G129*7.1%</f>
        <v>1616.6699999999998</v>
      </c>
      <c r="L129" s="70">
        <v>250.47</v>
      </c>
      <c r="M129" s="74">
        <f>+G129*3.04%</f>
        <v>692.20799999999997</v>
      </c>
      <c r="N129" s="74">
        <f>+G129*7.09%</f>
        <v>1614.393</v>
      </c>
      <c r="O129" s="32">
        <v>0</v>
      </c>
      <c r="P129" s="74">
        <f>SUM(J129:O129)</f>
        <v>4827.24</v>
      </c>
      <c r="Q129" s="74">
        <f>+H129+I129+J129+M129+O129</f>
        <v>1370.7069999999999</v>
      </c>
      <c r="R129" s="74">
        <f>+K129+L129+N129</f>
        <v>3481.5329999999999</v>
      </c>
      <c r="S129" s="74">
        <f>+G129-Q129</f>
        <v>21399.293000000001</v>
      </c>
      <c r="T129" s="76">
        <v>111</v>
      </c>
      <c r="U129" s="27"/>
    </row>
    <row r="130" spans="1:21" ht="16.5" x14ac:dyDescent="0.2">
      <c r="A130" s="71">
        <v>465</v>
      </c>
      <c r="B130" s="72" t="s">
        <v>215</v>
      </c>
      <c r="C130" s="72" t="s">
        <v>216</v>
      </c>
      <c r="D130" s="29" t="s">
        <v>217</v>
      </c>
      <c r="E130" s="30" t="s">
        <v>75</v>
      </c>
      <c r="F130" s="73" t="s">
        <v>30</v>
      </c>
      <c r="G130" s="41">
        <v>29040</v>
      </c>
      <c r="H130" s="32">
        <v>0</v>
      </c>
      <c r="I130" s="74">
        <v>25</v>
      </c>
      <c r="J130" s="74">
        <f>+G130*2.87%</f>
        <v>833.44799999999998</v>
      </c>
      <c r="K130" s="74">
        <f>+G130*7.1%</f>
        <v>2061.8399999999997</v>
      </c>
      <c r="L130" s="70">
        <v>319.44</v>
      </c>
      <c r="M130" s="74">
        <f>+G130*3.04%</f>
        <v>882.81600000000003</v>
      </c>
      <c r="N130" s="74">
        <f>+G130*7.09%</f>
        <v>2058.9360000000001</v>
      </c>
      <c r="O130" s="32">
        <v>835.89</v>
      </c>
      <c r="P130" s="74">
        <f>SUM(J130:O130)</f>
        <v>6992.37</v>
      </c>
      <c r="Q130" s="74">
        <f>+H130+I130+J130+M130+O130</f>
        <v>2577.154</v>
      </c>
      <c r="R130" s="74">
        <f>+K130+L130+N130</f>
        <v>4440.2160000000003</v>
      </c>
      <c r="S130" s="74">
        <f>+G130-Q130</f>
        <v>26462.846000000001</v>
      </c>
      <c r="T130" s="76">
        <v>111</v>
      </c>
      <c r="U130" s="27"/>
    </row>
    <row r="131" spans="1:21" ht="16.5" x14ac:dyDescent="0.2">
      <c r="A131" s="71">
        <v>467</v>
      </c>
      <c r="B131" s="72" t="s">
        <v>491</v>
      </c>
      <c r="C131" s="72" t="s">
        <v>492</v>
      </c>
      <c r="D131" s="29" t="s">
        <v>78</v>
      </c>
      <c r="E131" s="30" t="s">
        <v>319</v>
      </c>
      <c r="F131" s="73" t="s">
        <v>30</v>
      </c>
      <c r="G131" s="31">
        <v>108900</v>
      </c>
      <c r="H131" s="32">
        <v>14816.56</v>
      </c>
      <c r="I131" s="74">
        <v>25</v>
      </c>
      <c r="J131" s="74">
        <f>+G131*2.87%</f>
        <v>3125.43</v>
      </c>
      <c r="K131" s="74">
        <f>+G131*7.1%</f>
        <v>7731.9</v>
      </c>
      <c r="L131" s="70">
        <v>380.38</v>
      </c>
      <c r="M131" s="74">
        <v>2628.08</v>
      </c>
      <c r="N131" s="74">
        <v>6129.31</v>
      </c>
      <c r="O131" s="39">
        <v>0</v>
      </c>
      <c r="P131" s="74">
        <f>SUM(J131:O131)</f>
        <v>19995.099999999999</v>
      </c>
      <c r="Q131" s="74">
        <f>+H131+I131+J131+M131+O131</f>
        <v>20595.07</v>
      </c>
      <c r="R131" s="74">
        <f>+K131+L131+N131</f>
        <v>14241.59</v>
      </c>
      <c r="S131" s="74">
        <f>+G131-Q131</f>
        <v>88304.93</v>
      </c>
      <c r="T131" s="76">
        <v>111</v>
      </c>
      <c r="U131" s="27"/>
    </row>
    <row r="132" spans="1:21" ht="16.5" x14ac:dyDescent="0.2">
      <c r="A132" s="71">
        <v>473</v>
      </c>
      <c r="B132" s="72" t="s">
        <v>95</v>
      </c>
      <c r="C132" s="72" t="s">
        <v>96</v>
      </c>
      <c r="D132" s="29" t="s">
        <v>78</v>
      </c>
      <c r="E132" s="30" t="s">
        <v>97</v>
      </c>
      <c r="F132" s="73" t="s">
        <v>30</v>
      </c>
      <c r="G132" s="31">
        <v>27500</v>
      </c>
      <c r="H132" s="32">
        <v>0</v>
      </c>
      <c r="I132" s="74">
        <v>25</v>
      </c>
      <c r="J132" s="74">
        <f>+G132*2.87%</f>
        <v>789.25</v>
      </c>
      <c r="K132" s="74">
        <f>+G132*7.1%</f>
        <v>1952.4999999999998</v>
      </c>
      <c r="L132" s="70">
        <v>302.5</v>
      </c>
      <c r="M132" s="74">
        <f>+G132*3.04%</f>
        <v>836</v>
      </c>
      <c r="N132" s="74">
        <f>+G132*7.09%</f>
        <v>1949.7500000000002</v>
      </c>
      <c r="O132" s="32">
        <v>835.89</v>
      </c>
      <c r="P132" s="74">
        <f>SUM(J132:O132)</f>
        <v>6665.89</v>
      </c>
      <c r="Q132" s="74">
        <f>+H132+I132+J132+M132+O132</f>
        <v>2486.14</v>
      </c>
      <c r="R132" s="74">
        <f>+K132+L132+N132</f>
        <v>4204.75</v>
      </c>
      <c r="S132" s="74">
        <f>+G132-Q132</f>
        <v>25013.86</v>
      </c>
      <c r="T132" s="76">
        <v>111</v>
      </c>
      <c r="U132" s="27"/>
    </row>
    <row r="133" spans="1:21" ht="16.5" x14ac:dyDescent="0.2">
      <c r="A133" s="71">
        <v>475</v>
      </c>
      <c r="B133" s="72" t="s">
        <v>601</v>
      </c>
      <c r="C133" s="72" t="s">
        <v>602</v>
      </c>
      <c r="D133" s="29" t="s">
        <v>78</v>
      </c>
      <c r="E133" s="30" t="s">
        <v>53</v>
      </c>
      <c r="F133" s="73" t="s">
        <v>30</v>
      </c>
      <c r="G133" s="31">
        <v>19734</v>
      </c>
      <c r="H133" s="32">
        <v>0</v>
      </c>
      <c r="I133" s="74">
        <v>25</v>
      </c>
      <c r="J133" s="74">
        <f>+G133*2.87%</f>
        <v>566.36580000000004</v>
      </c>
      <c r="K133" s="74">
        <f>+G133*7.1%</f>
        <v>1401.1139999999998</v>
      </c>
      <c r="L133" s="70">
        <v>217.07</v>
      </c>
      <c r="M133" s="74">
        <f>+G133*3.04%</f>
        <v>599.91359999999997</v>
      </c>
      <c r="N133" s="74">
        <f>+G133*7.09%</f>
        <v>1399.1406000000002</v>
      </c>
      <c r="O133" s="39">
        <v>0</v>
      </c>
      <c r="P133" s="74">
        <f>SUM(J133:O133)</f>
        <v>4183.6039999999994</v>
      </c>
      <c r="Q133" s="74">
        <f>+H133+I133+J133+M133+O133</f>
        <v>1191.2793999999999</v>
      </c>
      <c r="R133" s="74">
        <f>+K133+L133+N133</f>
        <v>3017.3245999999999</v>
      </c>
      <c r="S133" s="74">
        <f>+G133-Q133</f>
        <v>18542.720600000001</v>
      </c>
      <c r="T133" s="76">
        <v>111</v>
      </c>
      <c r="U133" s="27"/>
    </row>
    <row r="134" spans="1:21" ht="16.5" x14ac:dyDescent="0.2">
      <c r="A134" s="71">
        <v>478</v>
      </c>
      <c r="B134" s="72" t="s">
        <v>80</v>
      </c>
      <c r="C134" s="72" t="s">
        <v>81</v>
      </c>
      <c r="D134" s="29" t="s">
        <v>45</v>
      </c>
      <c r="E134" s="30" t="s">
        <v>63</v>
      </c>
      <c r="F134" s="73" t="s">
        <v>30</v>
      </c>
      <c r="G134" s="31">
        <v>33396</v>
      </c>
      <c r="H134" s="32">
        <v>0</v>
      </c>
      <c r="I134" s="74">
        <v>25</v>
      </c>
      <c r="J134" s="74">
        <f>+G134*2.87%</f>
        <v>958.46519999999998</v>
      </c>
      <c r="K134" s="74">
        <f>+G134*7.1%</f>
        <v>2371.116</v>
      </c>
      <c r="L134" s="70">
        <v>367.36</v>
      </c>
      <c r="M134" s="74">
        <f>+G134*3.04%</f>
        <v>1015.2384</v>
      </c>
      <c r="N134" s="74">
        <f>+G134*7.09%</f>
        <v>2367.7764000000002</v>
      </c>
      <c r="O134" s="32">
        <v>0</v>
      </c>
      <c r="P134" s="74">
        <f>SUM(J134:O134)</f>
        <v>7079.9560000000001</v>
      </c>
      <c r="Q134" s="74">
        <f>+H134+I134+J134+M134+O134</f>
        <v>1998.7035999999998</v>
      </c>
      <c r="R134" s="74">
        <f>+K134+L134+N134</f>
        <v>5106.2524000000003</v>
      </c>
      <c r="S134" s="74">
        <f>+G134-Q134</f>
        <v>31397.296399999999</v>
      </c>
      <c r="T134" s="76">
        <v>111</v>
      </c>
      <c r="U134" s="27"/>
    </row>
    <row r="135" spans="1:21" ht="16.5" x14ac:dyDescent="0.2">
      <c r="A135" s="71">
        <v>481</v>
      </c>
      <c r="B135" s="83" t="s">
        <v>553</v>
      </c>
      <c r="C135" s="72" t="s">
        <v>554</v>
      </c>
      <c r="D135" s="29" t="s">
        <v>303</v>
      </c>
      <c r="E135" s="30" t="s">
        <v>304</v>
      </c>
      <c r="F135" s="73" t="s">
        <v>30</v>
      </c>
      <c r="G135" s="31">
        <v>31944</v>
      </c>
      <c r="H135" s="32"/>
      <c r="I135" s="74">
        <v>25</v>
      </c>
      <c r="J135" s="74">
        <f>+G135*2.87%</f>
        <v>916.79279999999994</v>
      </c>
      <c r="K135" s="74">
        <f>+G135*7.1%</f>
        <v>2268.0239999999999</v>
      </c>
      <c r="L135" s="70">
        <v>351.38</v>
      </c>
      <c r="M135" s="74">
        <f>+G135*3.04%</f>
        <v>971.09759999999994</v>
      </c>
      <c r="N135" s="74">
        <f>+G135*7.09%</f>
        <v>2264.8296</v>
      </c>
      <c r="O135" s="32">
        <v>0</v>
      </c>
      <c r="P135" s="74">
        <f>SUM(J135:O135)</f>
        <v>6772.1239999999998</v>
      </c>
      <c r="Q135" s="74">
        <f>+H135+I135+J135+M135+O135</f>
        <v>1912.8903999999998</v>
      </c>
      <c r="R135" s="74">
        <f>+K135+L135+N135</f>
        <v>4884.2335999999996</v>
      </c>
      <c r="S135" s="74">
        <f>+G135-Q135</f>
        <v>30031.1096</v>
      </c>
      <c r="T135" s="76">
        <v>111</v>
      </c>
      <c r="U135" s="27"/>
    </row>
    <row r="136" spans="1:21" ht="30" x14ac:dyDescent="0.2">
      <c r="A136" s="71">
        <v>482</v>
      </c>
      <c r="B136" s="72" t="s">
        <v>496</v>
      </c>
      <c r="C136" s="72" t="s">
        <v>497</v>
      </c>
      <c r="D136" s="29" t="s">
        <v>141</v>
      </c>
      <c r="E136" s="30" t="s">
        <v>101</v>
      </c>
      <c r="F136" s="73" t="s">
        <v>30</v>
      </c>
      <c r="G136" s="31">
        <v>24926</v>
      </c>
      <c r="H136" s="32">
        <v>0</v>
      </c>
      <c r="I136" s="74">
        <v>25</v>
      </c>
      <c r="J136" s="74">
        <f>+G136*2.87%</f>
        <v>715.37620000000004</v>
      </c>
      <c r="K136" s="74">
        <f>+G136*7.1%</f>
        <v>1769.7459999999999</v>
      </c>
      <c r="L136" s="84">
        <v>274.19</v>
      </c>
      <c r="M136" s="74">
        <f>+G136*3.04%</f>
        <v>757.75040000000001</v>
      </c>
      <c r="N136" s="74">
        <f>+G136*7.09%</f>
        <v>1767.2534000000001</v>
      </c>
      <c r="O136" s="32">
        <v>0</v>
      </c>
      <c r="P136" s="74">
        <f>SUM(J136:O136)</f>
        <v>5284.3159999999998</v>
      </c>
      <c r="Q136" s="74">
        <f>+H136+I136+J136+M136+O136</f>
        <v>1498.1266000000001</v>
      </c>
      <c r="R136" s="74">
        <f>+K136+L136+N136</f>
        <v>3811.1894000000002</v>
      </c>
      <c r="S136" s="74">
        <f>+G136-Q136</f>
        <v>23427.8734</v>
      </c>
      <c r="T136" s="76">
        <v>111</v>
      </c>
      <c r="U136" s="27"/>
    </row>
    <row r="137" spans="1:21" ht="16.5" x14ac:dyDescent="0.2">
      <c r="A137" s="71">
        <v>483</v>
      </c>
      <c r="B137" s="72" t="s">
        <v>117</v>
      </c>
      <c r="C137" s="72" t="s">
        <v>118</v>
      </c>
      <c r="D137" s="29" t="s">
        <v>33</v>
      </c>
      <c r="E137" s="30" t="s">
        <v>119</v>
      </c>
      <c r="F137" s="73" t="s">
        <v>30</v>
      </c>
      <c r="G137" s="31">
        <v>21505</v>
      </c>
      <c r="H137" s="32">
        <v>0</v>
      </c>
      <c r="I137" s="74">
        <v>25</v>
      </c>
      <c r="J137" s="74">
        <f>+G137*2.87%</f>
        <v>617.19349999999997</v>
      </c>
      <c r="K137" s="74">
        <f>+G137*7.1%</f>
        <v>1526.8549999999998</v>
      </c>
      <c r="L137" s="70">
        <v>236.56</v>
      </c>
      <c r="M137" s="74">
        <f>+G137*3.04%</f>
        <v>653.75199999999995</v>
      </c>
      <c r="N137" s="74">
        <f>+G137*7.09%</f>
        <v>1524.7045000000001</v>
      </c>
      <c r="O137" s="32">
        <v>0</v>
      </c>
      <c r="P137" s="74">
        <f>SUM(J137:O137)</f>
        <v>4559.0649999999996</v>
      </c>
      <c r="Q137" s="74">
        <f>+H137+I137+J137+M137+O137</f>
        <v>1295.9454999999998</v>
      </c>
      <c r="R137" s="74">
        <f>+K137+L137+N137</f>
        <v>3288.1194999999998</v>
      </c>
      <c r="S137" s="74">
        <f>+G137-Q137</f>
        <v>20209.054499999998</v>
      </c>
      <c r="T137" s="76">
        <v>111</v>
      </c>
      <c r="U137" s="27"/>
    </row>
    <row r="138" spans="1:21" ht="16.5" x14ac:dyDescent="0.2">
      <c r="A138" s="71">
        <v>488</v>
      </c>
      <c r="B138" s="72" t="s">
        <v>89</v>
      </c>
      <c r="C138" s="72" t="s">
        <v>90</v>
      </c>
      <c r="D138" s="29" t="s">
        <v>78</v>
      </c>
      <c r="E138" s="30" t="s">
        <v>91</v>
      </c>
      <c r="F138" s="73" t="s">
        <v>30</v>
      </c>
      <c r="G138" s="31">
        <v>39600</v>
      </c>
      <c r="H138" s="32">
        <v>589.91</v>
      </c>
      <c r="I138" s="74">
        <v>25</v>
      </c>
      <c r="J138" s="74">
        <f>+G138*2.87%</f>
        <v>1136.52</v>
      </c>
      <c r="K138" s="74">
        <f>+G138*7.1%</f>
        <v>2811.6</v>
      </c>
      <c r="L138" s="70">
        <v>380.38</v>
      </c>
      <c r="M138" s="74">
        <f>+G138*3.04%</f>
        <v>1203.8399999999999</v>
      </c>
      <c r="N138" s="74">
        <f>+G138*7.09%</f>
        <v>2807.6400000000003</v>
      </c>
      <c r="O138" s="32">
        <v>0</v>
      </c>
      <c r="P138" s="74">
        <f>SUM(J138:O138)</f>
        <v>8339.98</v>
      </c>
      <c r="Q138" s="74">
        <f>+H138+I138+J138+M138+O138</f>
        <v>2955.2699999999995</v>
      </c>
      <c r="R138" s="74">
        <f>+K138+L138+N138</f>
        <v>5999.6200000000008</v>
      </c>
      <c r="S138" s="74">
        <f>+G138-Q138</f>
        <v>36644.730000000003</v>
      </c>
      <c r="T138" s="76">
        <v>111</v>
      </c>
      <c r="U138" s="27"/>
    </row>
    <row r="139" spans="1:21" ht="16.5" x14ac:dyDescent="0.2">
      <c r="A139" s="71">
        <v>491</v>
      </c>
      <c r="B139" s="72" t="s">
        <v>278</v>
      </c>
      <c r="C139" s="72" t="s">
        <v>454</v>
      </c>
      <c r="D139" s="29" t="s">
        <v>33</v>
      </c>
      <c r="E139" s="30" t="s">
        <v>455</v>
      </c>
      <c r="F139" s="73" t="s">
        <v>30</v>
      </c>
      <c r="G139" s="31">
        <v>60500</v>
      </c>
      <c r="H139" s="32">
        <v>3717.65</v>
      </c>
      <c r="I139" s="74">
        <v>25</v>
      </c>
      <c r="J139" s="74">
        <f>+G139*2.87%</f>
        <v>1736.35</v>
      </c>
      <c r="K139" s="74">
        <f>+G139*7.1%</f>
        <v>4295.5</v>
      </c>
      <c r="L139" s="70">
        <v>380.38</v>
      </c>
      <c r="M139" s="74">
        <f>+G139*3.04%</f>
        <v>1839.2</v>
      </c>
      <c r="N139" s="74">
        <f>+G139*7.09%</f>
        <v>4289.4500000000007</v>
      </c>
      <c r="O139" s="32">
        <v>835.89</v>
      </c>
      <c r="P139" s="74">
        <f>SUM(J139:O139)</f>
        <v>13376.77</v>
      </c>
      <c r="Q139" s="74">
        <f>+H139+I139+J139+M139+O139</f>
        <v>8154.09</v>
      </c>
      <c r="R139" s="74">
        <f>+K139+L139+N139</f>
        <v>8965.3300000000017</v>
      </c>
      <c r="S139" s="74">
        <f>+G139-Q139</f>
        <v>52345.91</v>
      </c>
      <c r="T139" s="76">
        <v>111</v>
      </c>
      <c r="U139" s="27"/>
    </row>
    <row r="140" spans="1:21" ht="16.5" x14ac:dyDescent="0.2">
      <c r="A140" s="71">
        <v>493</v>
      </c>
      <c r="B140" s="72" t="s">
        <v>539</v>
      </c>
      <c r="C140" s="72" t="s">
        <v>540</v>
      </c>
      <c r="D140" s="29" t="s">
        <v>229</v>
      </c>
      <c r="E140" s="30" t="s">
        <v>541</v>
      </c>
      <c r="F140" s="73" t="s">
        <v>30</v>
      </c>
      <c r="G140" s="31">
        <v>43560</v>
      </c>
      <c r="H140" s="32">
        <v>1022.29</v>
      </c>
      <c r="I140" s="74">
        <v>25</v>
      </c>
      <c r="J140" s="74">
        <f>+G140*2.87%</f>
        <v>1250.172</v>
      </c>
      <c r="K140" s="74">
        <f>+G140*7.1%</f>
        <v>3092.7599999999998</v>
      </c>
      <c r="L140" s="82">
        <v>380.38</v>
      </c>
      <c r="M140" s="74">
        <f>+G140*3.04%</f>
        <v>1324.2239999999999</v>
      </c>
      <c r="N140" s="74">
        <f>+G140*7.09%</f>
        <v>3088.404</v>
      </c>
      <c r="O140" s="32">
        <v>835.89</v>
      </c>
      <c r="P140" s="74">
        <f>SUM(J140:O140)</f>
        <v>9971.83</v>
      </c>
      <c r="Q140" s="74">
        <f>+H140+I140+J140+M140+O140</f>
        <v>4457.576</v>
      </c>
      <c r="R140" s="74">
        <f>+K140+L140+N140</f>
        <v>6561.5439999999999</v>
      </c>
      <c r="S140" s="74">
        <f>+G140-Q140</f>
        <v>39102.423999999999</v>
      </c>
      <c r="T140" s="76">
        <v>111</v>
      </c>
      <c r="U140" s="27"/>
    </row>
    <row r="141" spans="1:21" ht="16.5" x14ac:dyDescent="0.2">
      <c r="A141" s="71">
        <v>496</v>
      </c>
      <c r="B141" s="72" t="s">
        <v>106</v>
      </c>
      <c r="C141" s="72" t="s">
        <v>107</v>
      </c>
      <c r="D141" s="29" t="s">
        <v>108</v>
      </c>
      <c r="E141" s="30" t="s">
        <v>109</v>
      </c>
      <c r="F141" s="73" t="s">
        <v>30</v>
      </c>
      <c r="G141" s="31">
        <v>23595</v>
      </c>
      <c r="H141" s="32">
        <v>0</v>
      </c>
      <c r="I141" s="74">
        <v>25</v>
      </c>
      <c r="J141" s="74">
        <f>+G141*2.87%</f>
        <v>677.17650000000003</v>
      </c>
      <c r="K141" s="74">
        <f>+G141*7.1%</f>
        <v>1675.2449999999999</v>
      </c>
      <c r="L141" s="70">
        <v>259.55</v>
      </c>
      <c r="M141" s="74">
        <f>+G141*3.04%</f>
        <v>717.28800000000001</v>
      </c>
      <c r="N141" s="74">
        <f>+G141*7.09%</f>
        <v>1672.8855000000001</v>
      </c>
      <c r="O141" s="32">
        <v>0</v>
      </c>
      <c r="P141" s="74">
        <f>SUM(J141:O141)</f>
        <v>5002.1450000000004</v>
      </c>
      <c r="Q141" s="74">
        <f>+H141+I141+J141+M141+O141</f>
        <v>1419.4645</v>
      </c>
      <c r="R141" s="74">
        <f>+K141+L141+N141</f>
        <v>3607.6804999999999</v>
      </c>
      <c r="S141" s="74">
        <f>+G141-Q141</f>
        <v>22175.535499999998</v>
      </c>
      <c r="T141" s="76">
        <v>111</v>
      </c>
      <c r="U141" s="27"/>
    </row>
    <row r="142" spans="1:21" ht="30" x14ac:dyDescent="0.2">
      <c r="A142" s="71">
        <v>501</v>
      </c>
      <c r="B142" s="72" t="s">
        <v>199</v>
      </c>
      <c r="C142" s="72" t="s">
        <v>200</v>
      </c>
      <c r="D142" s="29" t="s">
        <v>48</v>
      </c>
      <c r="E142" s="30" t="s">
        <v>49</v>
      </c>
      <c r="F142" s="73" t="s">
        <v>30</v>
      </c>
      <c r="G142" s="31">
        <v>11085.2</v>
      </c>
      <c r="H142" s="32">
        <v>0</v>
      </c>
      <c r="I142" s="74">
        <v>25</v>
      </c>
      <c r="J142" s="74">
        <f>+G142*2.87%</f>
        <v>318.14524</v>
      </c>
      <c r="K142" s="74">
        <f>+G142*7.1%</f>
        <v>787.04919999999993</v>
      </c>
      <c r="L142" s="70">
        <v>121.94</v>
      </c>
      <c r="M142" s="74">
        <f>+G142*3.04%</f>
        <v>336.99008000000003</v>
      </c>
      <c r="N142" s="74">
        <f>+G142*7.09%</f>
        <v>785.94068000000016</v>
      </c>
      <c r="O142" s="32">
        <v>0</v>
      </c>
      <c r="P142" s="74">
        <f>SUM(J142:O142)</f>
        <v>2350.0652</v>
      </c>
      <c r="Q142" s="74">
        <f>+H142+I142+J142+M142+O142</f>
        <v>680.13532000000009</v>
      </c>
      <c r="R142" s="74">
        <f>+K142+L142+N142</f>
        <v>1694.9298800000001</v>
      </c>
      <c r="S142" s="74">
        <f>+G142-Q142</f>
        <v>10405.064680000001</v>
      </c>
      <c r="T142" s="76">
        <v>111</v>
      </c>
      <c r="U142" s="27"/>
    </row>
    <row r="143" spans="1:21" ht="16.5" x14ac:dyDescent="0.2">
      <c r="A143" s="71">
        <v>502</v>
      </c>
      <c r="B143" s="72" t="s">
        <v>564</v>
      </c>
      <c r="C143" s="72" t="s">
        <v>565</v>
      </c>
      <c r="D143" s="29" t="s">
        <v>28</v>
      </c>
      <c r="E143" s="30" t="s">
        <v>145</v>
      </c>
      <c r="F143" s="73" t="s">
        <v>30</v>
      </c>
      <c r="G143" s="31">
        <v>37752</v>
      </c>
      <c r="H143" s="32">
        <v>202.58</v>
      </c>
      <c r="I143" s="74">
        <v>25</v>
      </c>
      <c r="J143" s="74">
        <f>+G143*2.87%</f>
        <v>1083.4824000000001</v>
      </c>
      <c r="K143" s="74">
        <f>+G143*7.1%</f>
        <v>2680.3919999999998</v>
      </c>
      <c r="L143" s="70">
        <v>380.38</v>
      </c>
      <c r="M143" s="74">
        <f>+G143*3.04%</f>
        <v>1147.6608000000001</v>
      </c>
      <c r="N143" s="74">
        <f>+G143*7.09%</f>
        <v>2676.6168000000002</v>
      </c>
      <c r="O143" s="32">
        <v>835.89</v>
      </c>
      <c r="P143" s="74">
        <f>SUM(J143:O143)</f>
        <v>8804.4219999999987</v>
      </c>
      <c r="Q143" s="74">
        <f>+H143+I143+J143+M143+O143</f>
        <v>3294.6132000000002</v>
      </c>
      <c r="R143" s="74">
        <f>+K143+L143+N143</f>
        <v>5737.3888000000006</v>
      </c>
      <c r="S143" s="74">
        <f>+G143-Q143</f>
        <v>34457.3868</v>
      </c>
      <c r="T143" s="76">
        <v>111</v>
      </c>
      <c r="U143" s="27"/>
    </row>
    <row r="144" spans="1:21" ht="30" customHeight="1" x14ac:dyDescent="0.2">
      <c r="A144" s="71">
        <v>505</v>
      </c>
      <c r="B144" s="72" t="s">
        <v>102</v>
      </c>
      <c r="C144" s="72" t="s">
        <v>103</v>
      </c>
      <c r="D144" s="29" t="s">
        <v>104</v>
      </c>
      <c r="E144" s="30" t="s">
        <v>105</v>
      </c>
      <c r="F144" s="73" t="s">
        <v>30</v>
      </c>
      <c r="G144" s="31">
        <v>325820</v>
      </c>
      <c r="H144" s="32">
        <v>68587.360000000001</v>
      </c>
      <c r="I144" s="74">
        <v>25</v>
      </c>
      <c r="J144" s="74">
        <v>4962.2299999999996</v>
      </c>
      <c r="K144" s="74">
        <v>12275.9</v>
      </c>
      <c r="L144" s="70">
        <v>380.38</v>
      </c>
      <c r="M144" s="74">
        <v>2628.08</v>
      </c>
      <c r="N144" s="74">
        <v>6129.31</v>
      </c>
      <c r="O144" s="32">
        <v>0</v>
      </c>
      <c r="P144" s="74">
        <f>SUM(J144:O144)</f>
        <v>26375.899999999998</v>
      </c>
      <c r="Q144" s="74">
        <f>+H144+I144+J144+M144+O144</f>
        <v>76202.67</v>
      </c>
      <c r="R144" s="74">
        <f>+K144+L144+N144</f>
        <v>18785.59</v>
      </c>
      <c r="S144" s="74">
        <f>+G144-Q144</f>
        <v>249617.33000000002</v>
      </c>
      <c r="T144" s="76">
        <v>111</v>
      </c>
      <c r="U144" s="27"/>
    </row>
    <row r="145" spans="1:21" ht="30" customHeight="1" x14ac:dyDescent="0.2">
      <c r="A145" s="71">
        <v>508</v>
      </c>
      <c r="B145" s="72" t="s">
        <v>43</v>
      </c>
      <c r="C145" s="72" t="s">
        <v>44</v>
      </c>
      <c r="D145" s="29" t="s">
        <v>45</v>
      </c>
      <c r="E145" s="30" t="s">
        <v>34</v>
      </c>
      <c r="F145" s="73" t="s">
        <v>30</v>
      </c>
      <c r="G145" s="31">
        <v>43560</v>
      </c>
      <c r="H145" s="32">
        <v>1148.8</v>
      </c>
      <c r="I145" s="74">
        <v>25</v>
      </c>
      <c r="J145" s="74">
        <f>+G145*2.87%</f>
        <v>1250.172</v>
      </c>
      <c r="K145" s="74">
        <f>+G145*7.1%</f>
        <v>3092.7599999999998</v>
      </c>
      <c r="L145" s="70">
        <v>380.38</v>
      </c>
      <c r="M145" s="74">
        <f>+G145*3.04%</f>
        <v>1324.2239999999999</v>
      </c>
      <c r="N145" s="74">
        <f>+G145*7.09%</f>
        <v>3088.404</v>
      </c>
      <c r="O145" s="32">
        <v>0</v>
      </c>
      <c r="P145" s="74">
        <f>SUM(J145:O145)</f>
        <v>9135.94</v>
      </c>
      <c r="Q145" s="74">
        <f>+H145+I145+J145+M145+O145</f>
        <v>3748.1959999999999</v>
      </c>
      <c r="R145" s="74">
        <f>+K145+L145+N145</f>
        <v>6561.5439999999999</v>
      </c>
      <c r="S145" s="74">
        <f>+G145-Q145</f>
        <v>39811.804000000004</v>
      </c>
      <c r="T145" s="76">
        <v>111</v>
      </c>
      <c r="U145" s="27"/>
    </row>
    <row r="146" spans="1:21" ht="18" customHeight="1" x14ac:dyDescent="0.2">
      <c r="A146" s="71">
        <v>510</v>
      </c>
      <c r="B146" s="72" t="s">
        <v>644</v>
      </c>
      <c r="C146" s="72" t="s">
        <v>645</v>
      </c>
      <c r="D146" s="29" t="s">
        <v>229</v>
      </c>
      <c r="E146" s="30" t="s">
        <v>552</v>
      </c>
      <c r="F146" s="73" t="s">
        <v>30</v>
      </c>
      <c r="G146" s="31">
        <v>29040</v>
      </c>
      <c r="H146" s="32">
        <v>0</v>
      </c>
      <c r="I146" s="74">
        <v>25</v>
      </c>
      <c r="J146" s="74">
        <f>+G146*2.87%</f>
        <v>833.44799999999998</v>
      </c>
      <c r="K146" s="74">
        <f>+G146*7.1%</f>
        <v>2061.8399999999997</v>
      </c>
      <c r="L146" s="82">
        <v>319.44</v>
      </c>
      <c r="M146" s="74">
        <f>+G146*3.04%</f>
        <v>882.81600000000003</v>
      </c>
      <c r="N146" s="74">
        <f>+G146*7.09%</f>
        <v>2058.9360000000001</v>
      </c>
      <c r="O146" s="32">
        <v>1671.78</v>
      </c>
      <c r="P146" s="74">
        <f>SUM(J146:O146)</f>
        <v>7828.2599999999993</v>
      </c>
      <c r="Q146" s="74">
        <f>+H146+I146+J146+M146+O146</f>
        <v>3413.0439999999999</v>
      </c>
      <c r="R146" s="74">
        <f>+K146+L146+N146</f>
        <v>4440.2160000000003</v>
      </c>
      <c r="S146" s="74">
        <f>+G146-Q146</f>
        <v>25626.955999999998</v>
      </c>
      <c r="T146" s="76">
        <v>111</v>
      </c>
      <c r="U146" s="27"/>
    </row>
    <row r="147" spans="1:21" ht="16.5" x14ac:dyDescent="0.2">
      <c r="A147" s="71">
        <v>511</v>
      </c>
      <c r="B147" s="72" t="s">
        <v>853</v>
      </c>
      <c r="C147" s="72" t="s">
        <v>854</v>
      </c>
      <c r="D147" s="29" t="s">
        <v>108</v>
      </c>
      <c r="E147" s="30" t="s">
        <v>91</v>
      </c>
      <c r="F147" s="73" t="s">
        <v>30</v>
      </c>
      <c r="G147" s="31">
        <v>36300</v>
      </c>
      <c r="H147" s="32">
        <v>124.16</v>
      </c>
      <c r="I147" s="74">
        <v>25</v>
      </c>
      <c r="J147" s="74">
        <f>+G147*2.87%</f>
        <v>1041.81</v>
      </c>
      <c r="K147" s="74">
        <f>+G147*7.1%</f>
        <v>2577.2999999999997</v>
      </c>
      <c r="L147" s="70">
        <v>380.38</v>
      </c>
      <c r="M147" s="74">
        <f>+G147*3.04%</f>
        <v>1103.52</v>
      </c>
      <c r="N147" s="74">
        <f>+G147*7.09%</f>
        <v>2573.67</v>
      </c>
      <c r="O147" s="32">
        <v>0</v>
      </c>
      <c r="P147" s="74">
        <f>SUM(J147:O147)</f>
        <v>7676.68</v>
      </c>
      <c r="Q147" s="74">
        <f>+H147+I147+J147+M147+O147</f>
        <v>2294.4899999999998</v>
      </c>
      <c r="R147" s="74">
        <f>+K147+L147+N147</f>
        <v>5531.35</v>
      </c>
      <c r="S147" s="74">
        <f>+G147-Q147</f>
        <v>34005.51</v>
      </c>
      <c r="T147" s="76">
        <v>111</v>
      </c>
      <c r="U147" s="27"/>
    </row>
    <row r="148" spans="1:21" ht="16.5" x14ac:dyDescent="0.2">
      <c r="A148" s="71">
        <v>513</v>
      </c>
      <c r="B148" s="72" t="s">
        <v>268</v>
      </c>
      <c r="C148" s="72" t="s">
        <v>269</v>
      </c>
      <c r="D148" s="29" t="s">
        <v>37</v>
      </c>
      <c r="E148" s="30" t="s">
        <v>270</v>
      </c>
      <c r="F148" s="73" t="s">
        <v>30</v>
      </c>
      <c r="G148" s="31">
        <v>42350</v>
      </c>
      <c r="H148" s="32">
        <v>978.03</v>
      </c>
      <c r="I148" s="74">
        <v>25</v>
      </c>
      <c r="J148" s="74">
        <f>+G148*2.87%</f>
        <v>1215.4449999999999</v>
      </c>
      <c r="K148" s="74">
        <f>+G148*7.1%</f>
        <v>3006.85</v>
      </c>
      <c r="L148" s="70">
        <v>380.38</v>
      </c>
      <c r="M148" s="74">
        <f>+G148*3.04%</f>
        <v>1287.44</v>
      </c>
      <c r="N148" s="74">
        <f>+G148*7.09%</f>
        <v>3002.6150000000002</v>
      </c>
      <c r="O148" s="32">
        <v>0</v>
      </c>
      <c r="P148" s="74">
        <f>SUM(J148:O148)</f>
        <v>8892.73</v>
      </c>
      <c r="Q148" s="74">
        <f>+H148+I148+J148+M148+O148</f>
        <v>3505.915</v>
      </c>
      <c r="R148" s="74">
        <f>+K148+L148+N148</f>
        <v>6389.8450000000003</v>
      </c>
      <c r="S148" s="74">
        <f>+G148-Q148</f>
        <v>38844.084999999999</v>
      </c>
      <c r="T148" s="76">
        <v>111</v>
      </c>
      <c r="U148" s="27"/>
    </row>
    <row r="149" spans="1:21" ht="30" x14ac:dyDescent="0.2">
      <c r="A149" s="71">
        <v>515</v>
      </c>
      <c r="B149" s="72" t="s">
        <v>120</v>
      </c>
      <c r="C149" s="72" t="s">
        <v>121</v>
      </c>
      <c r="D149" s="29" t="s">
        <v>48</v>
      </c>
      <c r="E149" s="30" t="s">
        <v>122</v>
      </c>
      <c r="F149" s="73" t="s">
        <v>30</v>
      </c>
      <c r="G149" s="31">
        <v>18630</v>
      </c>
      <c r="H149" s="32">
        <v>0</v>
      </c>
      <c r="I149" s="74">
        <v>25</v>
      </c>
      <c r="J149" s="74">
        <f>+G149*2.87%</f>
        <v>534.68100000000004</v>
      </c>
      <c r="K149" s="74">
        <f>+G149*7.1%</f>
        <v>1322.7299999999998</v>
      </c>
      <c r="L149" s="70">
        <v>204.93</v>
      </c>
      <c r="M149" s="74">
        <f>+G149*3.04%</f>
        <v>566.35199999999998</v>
      </c>
      <c r="N149" s="74">
        <f>+G149*7.09%</f>
        <v>1320.8670000000002</v>
      </c>
      <c r="O149" s="32"/>
      <c r="P149" s="74">
        <f>SUM(J149:O149)</f>
        <v>3949.56</v>
      </c>
      <c r="Q149" s="74">
        <f>+H149+I149+J149+M149+O149</f>
        <v>1126.0329999999999</v>
      </c>
      <c r="R149" s="74">
        <f>+K149+L149+N149</f>
        <v>2848.527</v>
      </c>
      <c r="S149" s="74">
        <f>+G149-Q149</f>
        <v>17503.967000000001</v>
      </c>
      <c r="T149" s="76">
        <v>111</v>
      </c>
      <c r="U149" s="27"/>
    </row>
    <row r="150" spans="1:21" ht="16.5" x14ac:dyDescent="0.2">
      <c r="A150" s="71">
        <v>518</v>
      </c>
      <c r="B150" s="72" t="s">
        <v>756</v>
      </c>
      <c r="C150" s="72" t="s">
        <v>757</v>
      </c>
      <c r="D150" s="29" t="s">
        <v>758</v>
      </c>
      <c r="E150" s="30" t="s">
        <v>759</v>
      </c>
      <c r="F150" s="73" t="s">
        <v>30</v>
      </c>
      <c r="G150" s="31">
        <v>58080</v>
      </c>
      <c r="H150" s="32">
        <v>3262.25</v>
      </c>
      <c r="I150" s="74">
        <v>25</v>
      </c>
      <c r="J150" s="74">
        <f>+G150*2.87%</f>
        <v>1666.896</v>
      </c>
      <c r="K150" s="74">
        <f>+G150*7.1%</f>
        <v>4123.6799999999994</v>
      </c>
      <c r="L150" s="70">
        <v>380.38</v>
      </c>
      <c r="M150" s="74">
        <f>+G150*3.04%</f>
        <v>1765.6320000000001</v>
      </c>
      <c r="N150" s="74">
        <f>+G150*7.09%</f>
        <v>4117.8720000000003</v>
      </c>
      <c r="O150" s="32">
        <v>835.89</v>
      </c>
      <c r="P150" s="74">
        <f>SUM(J150:O150)</f>
        <v>12890.349999999999</v>
      </c>
      <c r="Q150" s="74">
        <f>+H150+I150+J150+M150+O150</f>
        <v>7555.6680000000006</v>
      </c>
      <c r="R150" s="74">
        <f>+K150+L150+N150</f>
        <v>8621.9320000000007</v>
      </c>
      <c r="S150" s="74">
        <f>+G150-Q150</f>
        <v>50524.332000000002</v>
      </c>
      <c r="T150" s="76">
        <v>111</v>
      </c>
      <c r="U150" s="27"/>
    </row>
    <row r="151" spans="1:21" ht="16.5" x14ac:dyDescent="0.2">
      <c r="A151" s="71">
        <v>519</v>
      </c>
      <c r="B151" s="72" t="s">
        <v>26</v>
      </c>
      <c r="C151" s="72" t="s">
        <v>27</v>
      </c>
      <c r="D151" s="29" t="s">
        <v>28</v>
      </c>
      <c r="E151" s="30" t="s">
        <v>29</v>
      </c>
      <c r="F151" s="73" t="s">
        <v>30</v>
      </c>
      <c r="G151" s="31">
        <v>54450</v>
      </c>
      <c r="H151" s="32">
        <v>2579.16</v>
      </c>
      <c r="I151" s="74">
        <v>25</v>
      </c>
      <c r="J151" s="74">
        <f>+G151*2.87%</f>
        <v>1562.7149999999999</v>
      </c>
      <c r="K151" s="74">
        <f>+G151*7.1%</f>
        <v>3865.95</v>
      </c>
      <c r="L151" s="70">
        <v>380.38</v>
      </c>
      <c r="M151" s="74">
        <f>+G151*3.04%</f>
        <v>1655.28</v>
      </c>
      <c r="N151" s="74">
        <f>+G151*7.09%</f>
        <v>3860.5050000000001</v>
      </c>
      <c r="O151" s="32">
        <v>835.89</v>
      </c>
      <c r="P151" s="74">
        <f>SUM(J151:O151)</f>
        <v>12160.72</v>
      </c>
      <c r="Q151" s="74">
        <f>+H151+I151+J151+M151+O151</f>
        <v>6658.0450000000001</v>
      </c>
      <c r="R151" s="74">
        <f>+K151+L151+N151</f>
        <v>8106.835</v>
      </c>
      <c r="S151" s="74">
        <f>+G151-Q151</f>
        <v>47791.955000000002</v>
      </c>
      <c r="T151" s="76">
        <v>111</v>
      </c>
      <c r="U151" s="27"/>
    </row>
    <row r="152" spans="1:21" ht="16.5" x14ac:dyDescent="0.2">
      <c r="A152" s="71">
        <v>520</v>
      </c>
      <c r="B152" s="72" t="s">
        <v>547</v>
      </c>
      <c r="C152" s="72" t="s">
        <v>548</v>
      </c>
      <c r="D152" s="29" t="s">
        <v>104</v>
      </c>
      <c r="E152" s="30" t="s">
        <v>549</v>
      </c>
      <c r="F152" s="73" t="s">
        <v>30</v>
      </c>
      <c r="G152" s="31">
        <v>60500</v>
      </c>
      <c r="H152" s="32">
        <v>3717.65</v>
      </c>
      <c r="I152" s="74">
        <v>25</v>
      </c>
      <c r="J152" s="74">
        <f>+G152*2.87%</f>
        <v>1736.35</v>
      </c>
      <c r="K152" s="74">
        <f>+G152*7.1%</f>
        <v>4295.5</v>
      </c>
      <c r="L152" s="70">
        <v>380.38</v>
      </c>
      <c r="M152" s="74">
        <f>+G152*3.04%</f>
        <v>1839.2</v>
      </c>
      <c r="N152" s="74">
        <f>+G152*7.09%</f>
        <v>4289.4500000000007</v>
      </c>
      <c r="O152" s="32">
        <v>835.89</v>
      </c>
      <c r="P152" s="74">
        <f>SUM(J152:O152)</f>
        <v>13376.77</v>
      </c>
      <c r="Q152" s="74">
        <f>+H152+I152+J152+M152+O152</f>
        <v>8154.09</v>
      </c>
      <c r="R152" s="74">
        <f>+K152+L152+N152</f>
        <v>8965.3300000000017</v>
      </c>
      <c r="S152" s="74">
        <f>+G152-Q152</f>
        <v>52345.91</v>
      </c>
      <c r="T152" s="76">
        <v>111</v>
      </c>
      <c r="U152" s="27"/>
    </row>
    <row r="153" spans="1:21" ht="30" x14ac:dyDescent="0.2">
      <c r="A153" s="71">
        <v>523</v>
      </c>
      <c r="B153" s="72" t="s">
        <v>424</v>
      </c>
      <c r="C153" s="72" t="s">
        <v>425</v>
      </c>
      <c r="D153" s="29" t="s">
        <v>141</v>
      </c>
      <c r="E153" s="30" t="s">
        <v>101</v>
      </c>
      <c r="F153" s="73" t="s">
        <v>30</v>
      </c>
      <c r="G153" s="31">
        <v>22022</v>
      </c>
      <c r="H153" s="32">
        <v>0</v>
      </c>
      <c r="I153" s="74">
        <v>25</v>
      </c>
      <c r="J153" s="74">
        <f>+G153*2.87%</f>
        <v>632.03139999999996</v>
      </c>
      <c r="K153" s="74">
        <f>+G153*7.1%</f>
        <v>1563.5619999999999</v>
      </c>
      <c r="L153" s="84">
        <v>242.24</v>
      </c>
      <c r="M153" s="74">
        <f>+G153*3.04%</f>
        <v>669.46879999999999</v>
      </c>
      <c r="N153" s="74">
        <f>+G153*7.09%</f>
        <v>1561.3598000000002</v>
      </c>
      <c r="O153" s="32">
        <v>0</v>
      </c>
      <c r="P153" s="74">
        <f>SUM(J153:O153)</f>
        <v>4668.6620000000003</v>
      </c>
      <c r="Q153" s="74">
        <f>+H153+I153+J153+M153+O153</f>
        <v>1326.5001999999999</v>
      </c>
      <c r="R153" s="74">
        <f>+K153+L153+N153</f>
        <v>3367.1617999999999</v>
      </c>
      <c r="S153" s="74">
        <f>+G153-Q153</f>
        <v>20695.499800000001</v>
      </c>
      <c r="T153" s="76">
        <v>111</v>
      </c>
      <c r="U153" s="27"/>
    </row>
    <row r="154" spans="1:21" ht="16.5" x14ac:dyDescent="0.2">
      <c r="A154" s="71">
        <v>527</v>
      </c>
      <c r="B154" s="72" t="s">
        <v>284</v>
      </c>
      <c r="C154" s="72" t="s">
        <v>285</v>
      </c>
      <c r="D154" s="29" t="s">
        <v>104</v>
      </c>
      <c r="E154" s="30" t="s">
        <v>49</v>
      </c>
      <c r="F154" s="73" t="s">
        <v>30</v>
      </c>
      <c r="G154" s="31">
        <v>17077.5</v>
      </c>
      <c r="H154" s="32">
        <v>0</v>
      </c>
      <c r="I154" s="74">
        <v>25</v>
      </c>
      <c r="J154" s="74">
        <f>+G154*2.87%</f>
        <v>490.12425000000002</v>
      </c>
      <c r="K154" s="74">
        <f>+G154*7.1%</f>
        <v>1212.5024999999998</v>
      </c>
      <c r="L154" s="70">
        <v>187.85</v>
      </c>
      <c r="M154" s="74">
        <f>+G154*3.04%</f>
        <v>519.15599999999995</v>
      </c>
      <c r="N154" s="74">
        <f>+G154*7.09%</f>
        <v>1210.79475</v>
      </c>
      <c r="O154" s="32">
        <v>0</v>
      </c>
      <c r="P154" s="74">
        <f>SUM(J154:O154)</f>
        <v>3620.4274999999998</v>
      </c>
      <c r="Q154" s="74">
        <f>+H154+I154+J154+M154+O154</f>
        <v>1034.28025</v>
      </c>
      <c r="R154" s="74">
        <f>+K154+L154+N154</f>
        <v>2611.14725</v>
      </c>
      <c r="S154" s="74">
        <f>+G154-Q154</f>
        <v>16043.21975</v>
      </c>
      <c r="T154" s="76">
        <v>111</v>
      </c>
      <c r="U154" s="27"/>
    </row>
    <row r="155" spans="1:21" ht="16.5" x14ac:dyDescent="0.2">
      <c r="A155" s="71">
        <v>528</v>
      </c>
      <c r="B155" s="72" t="s">
        <v>613</v>
      </c>
      <c r="C155" s="72" t="s">
        <v>614</v>
      </c>
      <c r="D155" s="29" t="s">
        <v>104</v>
      </c>
      <c r="E155" s="30" t="s">
        <v>378</v>
      </c>
      <c r="F155" s="73" t="s">
        <v>30</v>
      </c>
      <c r="G155" s="31">
        <f>12000*1.2</f>
        <v>14400</v>
      </c>
      <c r="H155" s="32">
        <v>0</v>
      </c>
      <c r="I155" s="74">
        <v>25</v>
      </c>
      <c r="J155" s="74">
        <f>+G155*2.87%</f>
        <v>413.28</v>
      </c>
      <c r="K155" s="74">
        <f>+G155*7.1%</f>
        <v>1022.3999999999999</v>
      </c>
      <c r="L155" s="70">
        <v>158.4</v>
      </c>
      <c r="M155" s="74">
        <f>+G155*3.04%</f>
        <v>437.76</v>
      </c>
      <c r="N155" s="74">
        <f>+G155*7.09%</f>
        <v>1020.96</v>
      </c>
      <c r="O155" s="32">
        <v>0</v>
      </c>
      <c r="P155" s="74">
        <f>SUM(J155:O155)</f>
        <v>3052.8</v>
      </c>
      <c r="Q155" s="74">
        <f>+H155+I155+J155+M155+O155</f>
        <v>876.04</v>
      </c>
      <c r="R155" s="74">
        <f>+K155+L155+N155</f>
        <v>2201.7600000000002</v>
      </c>
      <c r="S155" s="74">
        <f>+G155-Q155</f>
        <v>13523.96</v>
      </c>
      <c r="T155" s="76">
        <v>111</v>
      </c>
      <c r="U155" s="27"/>
    </row>
    <row r="156" spans="1:21" ht="30" x14ac:dyDescent="0.2">
      <c r="A156" s="71">
        <v>529</v>
      </c>
      <c r="B156" s="72" t="s">
        <v>523</v>
      </c>
      <c r="C156" s="72" t="s">
        <v>524</v>
      </c>
      <c r="D156" s="29" t="s">
        <v>84</v>
      </c>
      <c r="E156" s="30" t="s">
        <v>85</v>
      </c>
      <c r="F156" s="73" t="s">
        <v>30</v>
      </c>
      <c r="G156" s="31">
        <v>24200</v>
      </c>
      <c r="H156" s="32">
        <v>0</v>
      </c>
      <c r="I156" s="74">
        <v>25</v>
      </c>
      <c r="J156" s="74">
        <f>+G156*2.87%</f>
        <v>694.54</v>
      </c>
      <c r="K156" s="74">
        <f>+G156*7.1%</f>
        <v>1718.1999999999998</v>
      </c>
      <c r="L156" s="70">
        <v>266.2</v>
      </c>
      <c r="M156" s="74">
        <f>+G156*3.04%</f>
        <v>735.68</v>
      </c>
      <c r="N156" s="74">
        <f>+G156*7.09%</f>
        <v>1715.7800000000002</v>
      </c>
      <c r="O156" s="32"/>
      <c r="P156" s="74">
        <f>SUM(J156:O156)</f>
        <v>5130.3999999999996</v>
      </c>
      <c r="Q156" s="74">
        <f>+H156+I156+J156+M156+O156</f>
        <v>1455.2199999999998</v>
      </c>
      <c r="R156" s="74">
        <f>+K156+L156+N156</f>
        <v>3700.1800000000003</v>
      </c>
      <c r="S156" s="74">
        <f>+G156-Q156</f>
        <v>22744.78</v>
      </c>
      <c r="T156" s="76">
        <v>111</v>
      </c>
      <c r="U156" s="27"/>
    </row>
    <row r="157" spans="1:21" ht="16.5" x14ac:dyDescent="0.2">
      <c r="A157" s="71">
        <v>530</v>
      </c>
      <c r="B157" s="72" t="s">
        <v>666</v>
      </c>
      <c r="C157" s="72" t="s">
        <v>667</v>
      </c>
      <c r="D157" s="29" t="s">
        <v>173</v>
      </c>
      <c r="E157" s="30" t="s">
        <v>668</v>
      </c>
      <c r="F157" s="73" t="s">
        <v>30</v>
      </c>
      <c r="G157" s="31">
        <v>33396</v>
      </c>
      <c r="H157" s="32">
        <v>0</v>
      </c>
      <c r="I157" s="74">
        <v>25</v>
      </c>
      <c r="J157" s="74">
        <f>+G157*2.87%</f>
        <v>958.46519999999998</v>
      </c>
      <c r="K157" s="74">
        <f>+G157*7.1%</f>
        <v>2371.116</v>
      </c>
      <c r="L157" s="70">
        <v>367.36</v>
      </c>
      <c r="M157" s="74">
        <f>+G157*3.04%</f>
        <v>1015.2384</v>
      </c>
      <c r="N157" s="74">
        <f>+G157*7.09%</f>
        <v>2367.7764000000002</v>
      </c>
      <c r="O157" s="32">
        <v>835.89</v>
      </c>
      <c r="P157" s="74">
        <f>SUM(J157:O157)</f>
        <v>7915.8460000000005</v>
      </c>
      <c r="Q157" s="74">
        <f>+H157+I157+J157+M157+O157</f>
        <v>2834.5935999999997</v>
      </c>
      <c r="R157" s="74">
        <f>+K157+L157+N157</f>
        <v>5106.2524000000003</v>
      </c>
      <c r="S157" s="74">
        <f>+G157-Q157</f>
        <v>30561.4064</v>
      </c>
      <c r="T157" s="76">
        <v>111</v>
      </c>
      <c r="U157" s="27"/>
    </row>
    <row r="158" spans="1:21" ht="18" customHeight="1" x14ac:dyDescent="0.2">
      <c r="A158" s="71">
        <v>531</v>
      </c>
      <c r="B158" s="72" t="s">
        <v>331</v>
      </c>
      <c r="C158" s="72" t="s">
        <v>332</v>
      </c>
      <c r="D158" s="29" t="s">
        <v>52</v>
      </c>
      <c r="E158" s="30" t="s">
        <v>333</v>
      </c>
      <c r="F158" s="73" t="s">
        <v>30</v>
      </c>
      <c r="G158" s="31">
        <v>22770</v>
      </c>
      <c r="H158" s="32">
        <v>0</v>
      </c>
      <c r="I158" s="74">
        <v>25</v>
      </c>
      <c r="J158" s="74">
        <f>+G158*2.87%</f>
        <v>653.49900000000002</v>
      </c>
      <c r="K158" s="74">
        <f>+G158*7.1%</f>
        <v>1616.6699999999998</v>
      </c>
      <c r="L158" s="82">
        <v>250.47</v>
      </c>
      <c r="M158" s="74">
        <f>+G158*3.04%</f>
        <v>692.20799999999997</v>
      </c>
      <c r="N158" s="74">
        <f>+G158*7.09%</f>
        <v>1614.393</v>
      </c>
      <c r="O158" s="32">
        <v>0</v>
      </c>
      <c r="P158" s="74">
        <f>SUM(J158:O158)</f>
        <v>4827.24</v>
      </c>
      <c r="Q158" s="74">
        <f>+H158+I158+J158+M158+O158</f>
        <v>1370.7069999999999</v>
      </c>
      <c r="R158" s="74">
        <f>+K158+L158+N158</f>
        <v>3481.5329999999999</v>
      </c>
      <c r="S158" s="74">
        <f>+G158-Q158</f>
        <v>21399.293000000001</v>
      </c>
      <c r="T158" s="76">
        <v>111</v>
      </c>
      <c r="U158" s="27"/>
    </row>
    <row r="159" spans="1:21" ht="30" x14ac:dyDescent="0.2">
      <c r="A159" s="71">
        <v>533</v>
      </c>
      <c r="B159" s="72" t="s">
        <v>371</v>
      </c>
      <c r="C159" s="72" t="s">
        <v>433</v>
      </c>
      <c r="D159" s="29" t="s">
        <v>48</v>
      </c>
      <c r="E159" s="30" t="s">
        <v>122</v>
      </c>
      <c r="F159" s="73" t="s">
        <v>30</v>
      </c>
      <c r="G159" s="31">
        <v>18216</v>
      </c>
      <c r="H159" s="32">
        <v>0</v>
      </c>
      <c r="I159" s="74">
        <v>25</v>
      </c>
      <c r="J159" s="74">
        <f>+G159*2.87%</f>
        <v>522.79920000000004</v>
      </c>
      <c r="K159" s="74">
        <f>+G159*7.1%</f>
        <v>1293.3359999999998</v>
      </c>
      <c r="L159" s="70">
        <v>200.38</v>
      </c>
      <c r="M159" s="74">
        <f>+G159*3.04%</f>
        <v>553.76639999999998</v>
      </c>
      <c r="N159" s="74">
        <f>+G159*7.09%</f>
        <v>1291.5144</v>
      </c>
      <c r="O159" s="32">
        <v>0</v>
      </c>
      <c r="P159" s="74">
        <f>SUM(J159:O159)</f>
        <v>3861.7959999999998</v>
      </c>
      <c r="Q159" s="74">
        <f>+H159+I159+J159+M159+O159</f>
        <v>1101.5655999999999</v>
      </c>
      <c r="R159" s="74">
        <f>+K159+L159+N159</f>
        <v>2785.2303999999999</v>
      </c>
      <c r="S159" s="74">
        <f>+G159-Q159</f>
        <v>17114.434399999998</v>
      </c>
      <c r="T159" s="76">
        <v>111</v>
      </c>
      <c r="U159" s="27"/>
    </row>
    <row r="160" spans="1:21" ht="18" customHeight="1" x14ac:dyDescent="0.2">
      <c r="A160" s="71">
        <v>534</v>
      </c>
      <c r="B160" s="72" t="s">
        <v>527</v>
      </c>
      <c r="C160" s="72" t="s">
        <v>528</v>
      </c>
      <c r="D160" s="29" t="s">
        <v>280</v>
      </c>
      <c r="E160" s="30" t="s">
        <v>97</v>
      </c>
      <c r="F160" s="73" t="s">
        <v>30</v>
      </c>
      <c r="G160" s="31">
        <v>26070</v>
      </c>
      <c r="H160" s="32">
        <v>0</v>
      </c>
      <c r="I160" s="74">
        <v>25</v>
      </c>
      <c r="J160" s="74">
        <f>+G160*2.87%</f>
        <v>748.20899999999995</v>
      </c>
      <c r="K160" s="74">
        <f>+G160*7.1%</f>
        <v>1850.9699999999998</v>
      </c>
      <c r="L160" s="70">
        <v>286.77</v>
      </c>
      <c r="M160" s="74">
        <f>+G160*3.04%</f>
        <v>792.52800000000002</v>
      </c>
      <c r="N160" s="74">
        <f>+G160*7.09%</f>
        <v>1848.3630000000001</v>
      </c>
      <c r="O160" s="32"/>
      <c r="P160" s="74">
        <f>SUM(J160:O160)</f>
        <v>5526.84</v>
      </c>
      <c r="Q160" s="74">
        <f>+H160+I160+J160+M160+O160</f>
        <v>1565.7370000000001</v>
      </c>
      <c r="R160" s="74">
        <f>+K160+L160+N160</f>
        <v>3986.1030000000001</v>
      </c>
      <c r="S160" s="74">
        <f>+G160-Q160</f>
        <v>24504.262999999999</v>
      </c>
      <c r="T160" s="76">
        <v>111</v>
      </c>
      <c r="U160" s="27"/>
    </row>
    <row r="161" spans="1:21" ht="16.5" x14ac:dyDescent="0.2">
      <c r="A161" s="71">
        <v>536</v>
      </c>
      <c r="B161" s="72" t="s">
        <v>479</v>
      </c>
      <c r="C161" s="72" t="s">
        <v>480</v>
      </c>
      <c r="D161" s="29" t="s">
        <v>104</v>
      </c>
      <c r="E161" s="30" t="s">
        <v>53</v>
      </c>
      <c r="F161" s="73" t="s">
        <v>30</v>
      </c>
      <c r="G161" s="31">
        <v>18975</v>
      </c>
      <c r="H161" s="32">
        <v>0</v>
      </c>
      <c r="I161" s="74">
        <v>25</v>
      </c>
      <c r="J161" s="74">
        <f>+G161*2.87%</f>
        <v>544.58249999999998</v>
      </c>
      <c r="K161" s="74">
        <f>+G161*7.1%</f>
        <v>1347.2249999999999</v>
      </c>
      <c r="L161" s="70">
        <v>208.73</v>
      </c>
      <c r="M161" s="74">
        <f>+G161*3.04%</f>
        <v>576.84</v>
      </c>
      <c r="N161" s="74">
        <f>+G161*7.09%</f>
        <v>1345.3275000000001</v>
      </c>
      <c r="O161" s="32">
        <v>0</v>
      </c>
      <c r="P161" s="74">
        <f>SUM(J161:O161)</f>
        <v>4022.7049999999999</v>
      </c>
      <c r="Q161" s="74">
        <f>+H161+I161+J161+M161+O161</f>
        <v>1146.4225000000001</v>
      </c>
      <c r="R161" s="74">
        <f>+K161+L161+N161</f>
        <v>2901.2825000000003</v>
      </c>
      <c r="S161" s="74">
        <f>+G161-Q161</f>
        <v>17828.577499999999</v>
      </c>
      <c r="T161" s="76">
        <v>111</v>
      </c>
      <c r="U161" s="27"/>
    </row>
    <row r="162" spans="1:21" ht="30" x14ac:dyDescent="0.2">
      <c r="A162" s="71">
        <v>537</v>
      </c>
      <c r="B162" s="72" t="s">
        <v>394</v>
      </c>
      <c r="C162" s="72" t="s">
        <v>395</v>
      </c>
      <c r="D162" s="29" t="s">
        <v>48</v>
      </c>
      <c r="E162" s="30" t="s">
        <v>396</v>
      </c>
      <c r="F162" s="73" t="s">
        <v>30</v>
      </c>
      <c r="G162" s="31">
        <v>14674</v>
      </c>
      <c r="H162" s="32">
        <v>0</v>
      </c>
      <c r="I162" s="74">
        <v>25</v>
      </c>
      <c r="J162" s="74">
        <f>+G162*2.87%</f>
        <v>421.1438</v>
      </c>
      <c r="K162" s="74">
        <f>+G162*7.1%</f>
        <v>1041.8539999999998</v>
      </c>
      <c r="L162" s="70">
        <v>161.41</v>
      </c>
      <c r="M162" s="74">
        <f>+G162*3.04%</f>
        <v>446.08960000000002</v>
      </c>
      <c r="N162" s="74">
        <f>+G162*7.09%</f>
        <v>1040.3866</v>
      </c>
      <c r="O162" s="32">
        <v>0</v>
      </c>
      <c r="P162" s="74">
        <f>SUM(J162:O162)</f>
        <v>3110.884</v>
      </c>
      <c r="Q162" s="74">
        <f>+H162+I162+J162+M162+O162</f>
        <v>892.23340000000007</v>
      </c>
      <c r="R162" s="74">
        <f>+K162+L162+N162</f>
        <v>2243.6505999999999</v>
      </c>
      <c r="S162" s="74">
        <f>+G162-Q162</f>
        <v>13781.766599999999</v>
      </c>
      <c r="T162" s="76">
        <v>111</v>
      </c>
      <c r="U162" s="27"/>
    </row>
    <row r="163" spans="1:21" ht="30" x14ac:dyDescent="0.2">
      <c r="A163" s="71">
        <v>539</v>
      </c>
      <c r="B163" s="72" t="s">
        <v>344</v>
      </c>
      <c r="C163" s="72" t="s">
        <v>345</v>
      </c>
      <c r="D163" s="29" t="s">
        <v>162</v>
      </c>
      <c r="E163" s="30" t="s">
        <v>346</v>
      </c>
      <c r="F163" s="73" t="s">
        <v>30</v>
      </c>
      <c r="G163" s="31">
        <v>36300</v>
      </c>
      <c r="H163" s="32">
        <v>124.16</v>
      </c>
      <c r="I163" s="74">
        <v>25</v>
      </c>
      <c r="J163" s="74">
        <f>+G163*2.87%</f>
        <v>1041.81</v>
      </c>
      <c r="K163" s="74">
        <f>+G163*7.1%</f>
        <v>2577.2999999999997</v>
      </c>
      <c r="L163" s="70">
        <v>380.38</v>
      </c>
      <c r="M163" s="74">
        <f>+G163*3.04%</f>
        <v>1103.52</v>
      </c>
      <c r="N163" s="74">
        <f>+G163*7.09%</f>
        <v>2573.67</v>
      </c>
      <c r="O163" s="75">
        <v>0</v>
      </c>
      <c r="P163" s="74">
        <f>SUM(J163:O163)</f>
        <v>7676.68</v>
      </c>
      <c r="Q163" s="74">
        <f>+H163+I163+J163+M163+O163</f>
        <v>2294.4899999999998</v>
      </c>
      <c r="R163" s="74">
        <f>+K163+L163+N163</f>
        <v>5531.35</v>
      </c>
      <c r="S163" s="74">
        <f>+G163-Q163</f>
        <v>34005.51</v>
      </c>
      <c r="T163" s="76">
        <v>111</v>
      </c>
      <c r="U163" s="27"/>
    </row>
    <row r="164" spans="1:21" ht="30" x14ac:dyDescent="0.2">
      <c r="A164" s="71">
        <v>541</v>
      </c>
      <c r="B164" s="72" t="s">
        <v>778</v>
      </c>
      <c r="C164" s="72" t="s">
        <v>779</v>
      </c>
      <c r="D164" s="29" t="s">
        <v>48</v>
      </c>
      <c r="E164" s="30" t="s">
        <v>122</v>
      </c>
      <c r="F164" s="73" t="s">
        <v>30</v>
      </c>
      <c r="G164" s="31">
        <v>13915</v>
      </c>
      <c r="H164" s="32">
        <v>0</v>
      </c>
      <c r="I164" s="74">
        <v>25</v>
      </c>
      <c r="J164" s="74">
        <f>+G164*2.87%</f>
        <v>399.3605</v>
      </c>
      <c r="K164" s="74">
        <f>+G164*7.1%</f>
        <v>987.96499999999992</v>
      </c>
      <c r="L164" s="70">
        <v>153.07</v>
      </c>
      <c r="M164" s="74">
        <f>+G164*3.04%</f>
        <v>423.01600000000002</v>
      </c>
      <c r="N164" s="74">
        <f>+G164*7.09%</f>
        <v>986.57350000000008</v>
      </c>
      <c r="O164" s="32">
        <v>0</v>
      </c>
      <c r="P164" s="74">
        <f>SUM(J164:O164)</f>
        <v>2949.9850000000001</v>
      </c>
      <c r="Q164" s="74">
        <f>+H164+I164+J164+M164+O164</f>
        <v>847.37650000000008</v>
      </c>
      <c r="R164" s="74">
        <f>+K164+L164+N164</f>
        <v>2127.6084999999998</v>
      </c>
      <c r="S164" s="74">
        <f>+G164-Q164</f>
        <v>13067.6235</v>
      </c>
      <c r="T164" s="76">
        <v>111</v>
      </c>
      <c r="U164" s="27"/>
    </row>
    <row r="165" spans="1:21" ht="16.5" x14ac:dyDescent="0.2">
      <c r="A165" s="71">
        <v>542</v>
      </c>
      <c r="B165" s="72" t="s">
        <v>750</v>
      </c>
      <c r="C165" s="72" t="s">
        <v>751</v>
      </c>
      <c r="D165" s="29" t="s">
        <v>33</v>
      </c>
      <c r="E165" s="30" t="s">
        <v>752</v>
      </c>
      <c r="F165" s="73" t="s">
        <v>30</v>
      </c>
      <c r="G165" s="31">
        <v>36300</v>
      </c>
      <c r="H165" s="32">
        <v>0</v>
      </c>
      <c r="I165" s="74">
        <v>25</v>
      </c>
      <c r="J165" s="74">
        <f>+G165*2.87%</f>
        <v>1041.81</v>
      </c>
      <c r="K165" s="74">
        <f>+G165*7.1%</f>
        <v>2577.2999999999997</v>
      </c>
      <c r="L165" s="70">
        <v>380.38</v>
      </c>
      <c r="M165" s="74">
        <f>+G165*3.04%</f>
        <v>1103.52</v>
      </c>
      <c r="N165" s="74">
        <f>+G165*7.09%</f>
        <v>2573.67</v>
      </c>
      <c r="O165" s="32">
        <v>835.89</v>
      </c>
      <c r="P165" s="74">
        <f>SUM(J165:O165)</f>
        <v>8512.57</v>
      </c>
      <c r="Q165" s="74">
        <f>+H165+I165+J165+M165+O165</f>
        <v>3006.22</v>
      </c>
      <c r="R165" s="74">
        <f>+K165+L165+N165</f>
        <v>5531.35</v>
      </c>
      <c r="S165" s="74">
        <f>+G165-Q165</f>
        <v>33293.78</v>
      </c>
      <c r="T165" s="76">
        <v>111</v>
      </c>
      <c r="U165" s="27"/>
    </row>
    <row r="166" spans="1:21" ht="16.5" x14ac:dyDescent="0.2">
      <c r="A166" s="71">
        <v>543</v>
      </c>
      <c r="B166" s="72" t="s">
        <v>675</v>
      </c>
      <c r="C166" s="72" t="s">
        <v>676</v>
      </c>
      <c r="D166" s="29" t="s">
        <v>52</v>
      </c>
      <c r="E166" s="30" t="s">
        <v>53</v>
      </c>
      <c r="F166" s="73" t="s">
        <v>30</v>
      </c>
      <c r="G166" s="31">
        <v>31097</v>
      </c>
      <c r="H166" s="32">
        <v>0</v>
      </c>
      <c r="I166" s="74">
        <v>25</v>
      </c>
      <c r="J166" s="74">
        <f>+G166*2.87%</f>
        <v>892.48389999999995</v>
      </c>
      <c r="K166" s="74">
        <f>+G166*7.1%</f>
        <v>2207.8869999999997</v>
      </c>
      <c r="L166" s="79">
        <v>342.07</v>
      </c>
      <c r="M166" s="74">
        <f>+G166*3.04%</f>
        <v>945.34879999999998</v>
      </c>
      <c r="N166" s="74">
        <f>+G166*7.09%</f>
        <v>2204.7773000000002</v>
      </c>
      <c r="O166" s="32">
        <v>3343.56</v>
      </c>
      <c r="P166" s="74">
        <f>SUM(J166:O166)</f>
        <v>9936.1270000000004</v>
      </c>
      <c r="Q166" s="74">
        <f>+H166+I166+J166+M166+O166</f>
        <v>5206.3927000000003</v>
      </c>
      <c r="R166" s="74">
        <f>+K166+L166+N166</f>
        <v>4754.7343000000001</v>
      </c>
      <c r="S166" s="74">
        <f>+G166-Q166</f>
        <v>25890.6073</v>
      </c>
      <c r="T166" s="76">
        <v>111</v>
      </c>
      <c r="U166" s="27"/>
    </row>
    <row r="167" spans="1:21" ht="16.5" x14ac:dyDescent="0.2">
      <c r="A167" s="71">
        <v>544</v>
      </c>
      <c r="B167" s="72" t="s">
        <v>142</v>
      </c>
      <c r="C167" s="72" t="s">
        <v>143</v>
      </c>
      <c r="D167" s="29" t="s">
        <v>144</v>
      </c>
      <c r="E167" s="30" t="s">
        <v>145</v>
      </c>
      <c r="F167" s="73" t="s">
        <v>30</v>
      </c>
      <c r="G167" s="31">
        <v>26862</v>
      </c>
      <c r="H167" s="32">
        <v>0</v>
      </c>
      <c r="I167" s="74">
        <v>25</v>
      </c>
      <c r="J167" s="74">
        <f>+G167*2.87%</f>
        <v>770.93939999999998</v>
      </c>
      <c r="K167" s="74">
        <f>+G167*7.1%</f>
        <v>1907.2019999999998</v>
      </c>
      <c r="L167" s="70">
        <v>295.48</v>
      </c>
      <c r="M167" s="74">
        <f>+G167*3.04%</f>
        <v>816.60479999999995</v>
      </c>
      <c r="N167" s="74">
        <f>+G167*7.09%</f>
        <v>1904.5158000000001</v>
      </c>
      <c r="O167" s="32">
        <v>835.89</v>
      </c>
      <c r="P167" s="74">
        <f>SUM(J167:O167)</f>
        <v>6530.6320000000005</v>
      </c>
      <c r="Q167" s="74">
        <f>+H167+I167+J167+M167+O167</f>
        <v>2448.4341999999997</v>
      </c>
      <c r="R167" s="74">
        <f>+K167+L167+N167</f>
        <v>4107.1977999999999</v>
      </c>
      <c r="S167" s="74">
        <f>+G167-Q167</f>
        <v>24413.5658</v>
      </c>
      <c r="T167" s="76">
        <v>111</v>
      </c>
      <c r="U167" s="27"/>
    </row>
    <row r="168" spans="1:21" ht="16.5" x14ac:dyDescent="0.2">
      <c r="A168" s="71">
        <v>546</v>
      </c>
      <c r="B168" s="72" t="s">
        <v>276</v>
      </c>
      <c r="C168" s="72" t="s">
        <v>423</v>
      </c>
      <c r="D168" s="29" t="s">
        <v>108</v>
      </c>
      <c r="E168" s="30" t="s">
        <v>343</v>
      </c>
      <c r="F168" s="73" t="s">
        <v>30</v>
      </c>
      <c r="G168" s="31">
        <v>36300</v>
      </c>
      <c r="H168" s="32">
        <v>124.16</v>
      </c>
      <c r="I168" s="74">
        <v>25</v>
      </c>
      <c r="J168" s="74">
        <f>+G168*2.87%</f>
        <v>1041.81</v>
      </c>
      <c r="K168" s="74">
        <f>+G168*7.1%</f>
        <v>2577.2999999999997</v>
      </c>
      <c r="L168" s="70">
        <v>380.38</v>
      </c>
      <c r="M168" s="74">
        <f>+G168*3.04%</f>
        <v>1103.52</v>
      </c>
      <c r="N168" s="74">
        <f>+G168*7.09%</f>
        <v>2573.67</v>
      </c>
      <c r="O168" s="32">
        <v>0</v>
      </c>
      <c r="P168" s="74">
        <f>SUM(J168:O168)</f>
        <v>7676.68</v>
      </c>
      <c r="Q168" s="74">
        <f>+H168+I168+J168+M168+O168</f>
        <v>2294.4899999999998</v>
      </c>
      <c r="R168" s="74">
        <f>+K168+L168+N168</f>
        <v>5531.35</v>
      </c>
      <c r="S168" s="74">
        <f>+G168-Q168</f>
        <v>34005.51</v>
      </c>
      <c r="T168" s="76">
        <v>111</v>
      </c>
      <c r="U168" s="27"/>
    </row>
    <row r="169" spans="1:21" ht="16.5" x14ac:dyDescent="0.2">
      <c r="A169" s="71">
        <v>547</v>
      </c>
      <c r="B169" s="72" t="s">
        <v>502</v>
      </c>
      <c r="C169" s="72" t="s">
        <v>503</v>
      </c>
      <c r="D169" s="29" t="s">
        <v>108</v>
      </c>
      <c r="E169" s="30" t="s">
        <v>504</v>
      </c>
      <c r="F169" s="73" t="s">
        <v>30</v>
      </c>
      <c r="G169" s="31">
        <v>41745</v>
      </c>
      <c r="H169" s="32">
        <v>892.64</v>
      </c>
      <c r="I169" s="74">
        <v>25</v>
      </c>
      <c r="J169" s="74">
        <f>+G169*2.87%</f>
        <v>1198.0815</v>
      </c>
      <c r="K169" s="74">
        <f>+G169*7.1%</f>
        <v>2963.8949999999995</v>
      </c>
      <c r="L169" s="70">
        <v>380.38</v>
      </c>
      <c r="M169" s="74">
        <f>+G169*3.04%</f>
        <v>1269.048</v>
      </c>
      <c r="N169" s="74">
        <f>+G169*7.09%</f>
        <v>2959.7205000000004</v>
      </c>
      <c r="O169" s="32">
        <v>0</v>
      </c>
      <c r="P169" s="74">
        <f>SUM(J169:O169)</f>
        <v>8771.125</v>
      </c>
      <c r="Q169" s="74">
        <f>+H169+I169+J169+M169+O169</f>
        <v>3384.7695000000003</v>
      </c>
      <c r="R169" s="74">
        <f>+K169+L169+N169</f>
        <v>6303.9955</v>
      </c>
      <c r="S169" s="74">
        <f>+G169-Q169</f>
        <v>38360.230499999998</v>
      </c>
      <c r="T169" s="76">
        <v>111</v>
      </c>
      <c r="U169" s="27"/>
    </row>
    <row r="170" spans="1:21" ht="16.5" x14ac:dyDescent="0.2">
      <c r="A170" s="71">
        <v>548</v>
      </c>
      <c r="B170" s="77" t="s">
        <v>288</v>
      </c>
      <c r="C170" s="77" t="s">
        <v>289</v>
      </c>
      <c r="D170" s="34" t="s">
        <v>280</v>
      </c>
      <c r="E170" s="35" t="s">
        <v>97</v>
      </c>
      <c r="F170" s="73" t="s">
        <v>30</v>
      </c>
      <c r="G170" s="36">
        <v>26136</v>
      </c>
      <c r="H170" s="32">
        <v>0</v>
      </c>
      <c r="I170" s="74">
        <v>0</v>
      </c>
      <c r="J170" s="74">
        <f>+G170*2.87%</f>
        <v>750.10320000000002</v>
      </c>
      <c r="K170" s="74">
        <f>+G170*7.1%</f>
        <v>1855.6559999999997</v>
      </c>
      <c r="L170" s="70">
        <v>287.5</v>
      </c>
      <c r="M170" s="74">
        <f>+G170*3.04%</f>
        <v>794.53440000000001</v>
      </c>
      <c r="N170" s="74">
        <f>+G170*7.09%</f>
        <v>1853.0424</v>
      </c>
      <c r="O170" s="39"/>
      <c r="P170" s="74">
        <f>SUM(J170:O170)</f>
        <v>5540.8359999999993</v>
      </c>
      <c r="Q170" s="74">
        <f>+H170+I170+J170+M170+O170</f>
        <v>1544.6376</v>
      </c>
      <c r="R170" s="74">
        <f>+K170+L170+N170</f>
        <v>3996.1984000000002</v>
      </c>
      <c r="S170" s="74">
        <f>+G170-Q170</f>
        <v>24591.362399999998</v>
      </c>
      <c r="T170" s="76">
        <v>111</v>
      </c>
      <c r="U170" s="27"/>
    </row>
    <row r="171" spans="1:21" ht="16.5" x14ac:dyDescent="0.2">
      <c r="A171" s="71">
        <v>549</v>
      </c>
      <c r="B171" s="72" t="s">
        <v>146</v>
      </c>
      <c r="C171" s="72" t="s">
        <v>147</v>
      </c>
      <c r="D171" s="29" t="s">
        <v>108</v>
      </c>
      <c r="E171" s="30" t="s">
        <v>148</v>
      </c>
      <c r="F171" s="73" t="s">
        <v>30</v>
      </c>
      <c r="G171" s="31">
        <v>26136</v>
      </c>
      <c r="H171" s="32">
        <v>0</v>
      </c>
      <c r="I171" s="74">
        <v>25</v>
      </c>
      <c r="J171" s="74">
        <f>+G171*2.87%</f>
        <v>750.10320000000002</v>
      </c>
      <c r="K171" s="74">
        <f>+G171*7.1%</f>
        <v>1855.6559999999997</v>
      </c>
      <c r="L171" s="70">
        <v>287.5</v>
      </c>
      <c r="M171" s="74">
        <f>+G171*3.04%</f>
        <v>794.53440000000001</v>
      </c>
      <c r="N171" s="74">
        <f>+G171*7.09%</f>
        <v>1853.0424</v>
      </c>
      <c r="O171" s="32">
        <v>0</v>
      </c>
      <c r="P171" s="74">
        <f>SUM(J171:O171)</f>
        <v>5540.8359999999993</v>
      </c>
      <c r="Q171" s="74">
        <f>+H171+I171+J171+M171+O171</f>
        <v>1569.6376</v>
      </c>
      <c r="R171" s="74">
        <f>+K171+L171+N171</f>
        <v>3996.1984000000002</v>
      </c>
      <c r="S171" s="74">
        <f>+G171-Q171</f>
        <v>24566.362399999998</v>
      </c>
      <c r="T171" s="76">
        <v>111</v>
      </c>
      <c r="U171" s="27"/>
    </row>
    <row r="172" spans="1:21" ht="16.5" x14ac:dyDescent="0.2">
      <c r="A172" s="71">
        <v>550</v>
      </c>
      <c r="B172" s="72" t="s">
        <v>255</v>
      </c>
      <c r="C172" s="72" t="s">
        <v>256</v>
      </c>
      <c r="D172" s="29" t="s">
        <v>108</v>
      </c>
      <c r="E172" s="30" t="s">
        <v>257</v>
      </c>
      <c r="F172" s="73" t="s">
        <v>30</v>
      </c>
      <c r="G172" s="31">
        <v>40656</v>
      </c>
      <c r="H172" s="32">
        <v>738.95</v>
      </c>
      <c r="I172" s="74">
        <v>25</v>
      </c>
      <c r="J172" s="74">
        <f>+G172*2.87%</f>
        <v>1166.8271999999999</v>
      </c>
      <c r="K172" s="74">
        <f>+G172*7.1%</f>
        <v>2886.5759999999996</v>
      </c>
      <c r="L172" s="70">
        <v>380.38</v>
      </c>
      <c r="M172" s="74">
        <f>+G172*3.04%</f>
        <v>1235.9423999999999</v>
      </c>
      <c r="N172" s="74">
        <f>+G172*7.09%</f>
        <v>2882.5104000000001</v>
      </c>
      <c r="O172" s="32">
        <v>0</v>
      </c>
      <c r="P172" s="74">
        <f>SUM(J172:O172)</f>
        <v>8552.2360000000008</v>
      </c>
      <c r="Q172" s="74">
        <f>+H172+I172+J172+M172+O172</f>
        <v>3166.7195999999999</v>
      </c>
      <c r="R172" s="74">
        <f>+K172+L172+N172</f>
        <v>6149.4663999999993</v>
      </c>
      <c r="S172" s="74">
        <f>+G172-Q172</f>
        <v>37489.280400000003</v>
      </c>
      <c r="T172" s="76">
        <v>111</v>
      </c>
      <c r="U172" s="27"/>
    </row>
    <row r="173" spans="1:21" ht="16.5" x14ac:dyDescent="0.2">
      <c r="A173" s="71">
        <v>552</v>
      </c>
      <c r="B173" s="72" t="s">
        <v>462</v>
      </c>
      <c r="C173" s="72" t="s">
        <v>463</v>
      </c>
      <c r="D173" s="29" t="s">
        <v>108</v>
      </c>
      <c r="E173" s="30" t="s">
        <v>145</v>
      </c>
      <c r="F173" s="73" t="s">
        <v>30</v>
      </c>
      <c r="G173" s="31">
        <v>29040</v>
      </c>
      <c r="H173" s="32">
        <v>0</v>
      </c>
      <c r="I173" s="74">
        <v>25</v>
      </c>
      <c r="J173" s="74">
        <f>+G173*2.87%</f>
        <v>833.44799999999998</v>
      </c>
      <c r="K173" s="74">
        <f>+G173*7.1%</f>
        <v>2061.8399999999997</v>
      </c>
      <c r="L173" s="70">
        <v>319.44</v>
      </c>
      <c r="M173" s="74">
        <f>+G173*3.04%</f>
        <v>882.81600000000003</v>
      </c>
      <c r="N173" s="74">
        <f>+G173*7.09%</f>
        <v>2058.9360000000001</v>
      </c>
      <c r="O173" s="32">
        <v>0</v>
      </c>
      <c r="P173" s="74">
        <f>SUM(J173:O173)</f>
        <v>6156.48</v>
      </c>
      <c r="Q173" s="74">
        <f>+H173+I173+J173+M173+O173</f>
        <v>1741.2640000000001</v>
      </c>
      <c r="R173" s="74">
        <f>+K173+L173+N173</f>
        <v>4440.2160000000003</v>
      </c>
      <c r="S173" s="74">
        <f>+G173-Q173</f>
        <v>27298.736000000001</v>
      </c>
      <c r="T173" s="76">
        <v>111</v>
      </c>
      <c r="U173" s="27"/>
    </row>
    <row r="174" spans="1:21" ht="30" x14ac:dyDescent="0.2">
      <c r="A174" s="71">
        <v>554</v>
      </c>
      <c r="B174" s="72" t="s">
        <v>82</v>
      </c>
      <c r="C174" s="72" t="s">
        <v>83</v>
      </c>
      <c r="D174" s="29" t="s">
        <v>84</v>
      </c>
      <c r="E174" s="30" t="s">
        <v>85</v>
      </c>
      <c r="F174" s="73" t="s">
        <v>30</v>
      </c>
      <c r="G174" s="31">
        <v>24200</v>
      </c>
      <c r="H174" s="32">
        <v>0</v>
      </c>
      <c r="I174" s="74">
        <v>25</v>
      </c>
      <c r="J174" s="74">
        <f>+G174*2.87%</f>
        <v>694.54</v>
      </c>
      <c r="K174" s="74">
        <f>+G174*7.1%</f>
        <v>1718.1999999999998</v>
      </c>
      <c r="L174" s="70">
        <v>266.2</v>
      </c>
      <c r="M174" s="74">
        <f>+G174*3.04%</f>
        <v>735.68</v>
      </c>
      <c r="N174" s="74">
        <f>+G174*7.09%</f>
        <v>1715.7800000000002</v>
      </c>
      <c r="O174" s="32"/>
      <c r="P174" s="74">
        <f>SUM(J174:O174)</f>
        <v>5130.3999999999996</v>
      </c>
      <c r="Q174" s="74">
        <f>+H174+I174+J174+M174+O174</f>
        <v>1455.2199999999998</v>
      </c>
      <c r="R174" s="74">
        <f>+K174+L174+N174</f>
        <v>3700.1800000000003</v>
      </c>
      <c r="S174" s="74">
        <f>+G174-Q174</f>
        <v>22744.78</v>
      </c>
      <c r="T174" s="76">
        <v>111</v>
      </c>
      <c r="U174" s="27"/>
    </row>
    <row r="175" spans="1:21" ht="16.5" x14ac:dyDescent="0.2">
      <c r="A175" s="71">
        <v>555</v>
      </c>
      <c r="B175" s="72" t="s">
        <v>639</v>
      </c>
      <c r="C175" s="72" t="s">
        <v>640</v>
      </c>
      <c r="D175" s="29" t="s">
        <v>280</v>
      </c>
      <c r="E175" s="30" t="s">
        <v>97</v>
      </c>
      <c r="F175" s="73" t="s">
        <v>30</v>
      </c>
      <c r="G175" s="31">
        <v>26136</v>
      </c>
      <c r="H175" s="32">
        <v>0</v>
      </c>
      <c r="I175" s="74">
        <v>25</v>
      </c>
      <c r="J175" s="74">
        <f>+G175*2.87%</f>
        <v>750.10320000000002</v>
      </c>
      <c r="K175" s="74">
        <f>+G175*7.1%</f>
        <v>1855.6559999999997</v>
      </c>
      <c r="L175" s="70">
        <v>287.5</v>
      </c>
      <c r="M175" s="74">
        <f>+G175*3.04%</f>
        <v>794.53440000000001</v>
      </c>
      <c r="N175" s="74">
        <f>+G175*7.09%</f>
        <v>1853.0424</v>
      </c>
      <c r="O175" s="32"/>
      <c r="P175" s="74">
        <f>SUM(J175:O175)</f>
        <v>5540.8359999999993</v>
      </c>
      <c r="Q175" s="74">
        <f>+H175+I175+J175+M175+O175</f>
        <v>1569.6376</v>
      </c>
      <c r="R175" s="74">
        <f>+K175+L175+N175</f>
        <v>3996.1984000000002</v>
      </c>
      <c r="S175" s="74">
        <f>+G175-Q175</f>
        <v>24566.362399999998</v>
      </c>
      <c r="T175" s="76">
        <v>111</v>
      </c>
      <c r="U175" s="27"/>
    </row>
    <row r="176" spans="1:21" ht="30" x14ac:dyDescent="0.2">
      <c r="A176" s="71">
        <v>556</v>
      </c>
      <c r="B176" s="72" t="s">
        <v>160</v>
      </c>
      <c r="C176" s="72" t="s">
        <v>161</v>
      </c>
      <c r="D176" s="29" t="s">
        <v>162</v>
      </c>
      <c r="E176" s="30" t="s">
        <v>163</v>
      </c>
      <c r="F176" s="73" t="s">
        <v>30</v>
      </c>
      <c r="G176" s="31">
        <v>58080</v>
      </c>
      <c r="H176" s="32">
        <v>3430.93</v>
      </c>
      <c r="I176" s="74">
        <v>25</v>
      </c>
      <c r="J176" s="74">
        <f>+G176*2.87%</f>
        <v>1666.896</v>
      </c>
      <c r="K176" s="74">
        <f>+G176*7.1%</f>
        <v>4123.6799999999994</v>
      </c>
      <c r="L176" s="70">
        <v>380.38</v>
      </c>
      <c r="M176" s="74">
        <f>+G176*3.04%</f>
        <v>1765.6320000000001</v>
      </c>
      <c r="N176" s="74">
        <f>+G176*7.09%</f>
        <v>4117.8720000000003</v>
      </c>
      <c r="O176" s="75">
        <v>0</v>
      </c>
      <c r="P176" s="74">
        <f>SUM(J176:O176)</f>
        <v>12054.46</v>
      </c>
      <c r="Q176" s="74">
        <f>+H176+I176+J176+M176+O176</f>
        <v>6888.4580000000005</v>
      </c>
      <c r="R176" s="74">
        <f>+K176+L176+N176</f>
        <v>8621.9320000000007</v>
      </c>
      <c r="S176" s="74">
        <f>+G176-Q176</f>
        <v>51191.542000000001</v>
      </c>
      <c r="T176" s="76">
        <v>111</v>
      </c>
      <c r="U176" s="27"/>
    </row>
    <row r="177" spans="1:21" ht="30" x14ac:dyDescent="0.2">
      <c r="A177" s="71">
        <v>558</v>
      </c>
      <c r="B177" s="72" t="s">
        <v>125</v>
      </c>
      <c r="C177" s="72" t="s">
        <v>126</v>
      </c>
      <c r="D177" s="29" t="s">
        <v>48</v>
      </c>
      <c r="E177" s="30" t="s">
        <v>127</v>
      </c>
      <c r="F177" s="73" t="s">
        <v>30</v>
      </c>
      <c r="G177" s="31">
        <v>42350</v>
      </c>
      <c r="H177" s="32">
        <v>978.03</v>
      </c>
      <c r="I177" s="74">
        <v>25</v>
      </c>
      <c r="J177" s="74">
        <f>+G177*2.87%</f>
        <v>1215.4449999999999</v>
      </c>
      <c r="K177" s="74">
        <f>+G177*7.1%</f>
        <v>3006.85</v>
      </c>
      <c r="L177" s="70">
        <v>380.38</v>
      </c>
      <c r="M177" s="74">
        <f>+G177*3.04%</f>
        <v>1287.44</v>
      </c>
      <c r="N177" s="74">
        <f>+G177*7.09%</f>
        <v>3002.6150000000002</v>
      </c>
      <c r="O177" s="32"/>
      <c r="P177" s="74">
        <f>SUM(J177:O177)</f>
        <v>8892.73</v>
      </c>
      <c r="Q177" s="74">
        <f>+H177+I177+J177+M177+O177</f>
        <v>3505.915</v>
      </c>
      <c r="R177" s="74">
        <f>+K177+L177+N177</f>
        <v>6389.8450000000003</v>
      </c>
      <c r="S177" s="74">
        <f>+G177-Q177</f>
        <v>38844.084999999999</v>
      </c>
      <c r="T177" s="76">
        <v>111</v>
      </c>
      <c r="U177" s="27"/>
    </row>
    <row r="178" spans="1:21" ht="16.5" x14ac:dyDescent="0.2">
      <c r="A178" s="71">
        <v>559</v>
      </c>
      <c r="B178" s="72" t="s">
        <v>394</v>
      </c>
      <c r="C178" s="72" t="s">
        <v>464</v>
      </c>
      <c r="D178" s="29" t="s">
        <v>130</v>
      </c>
      <c r="E178" s="30" t="s">
        <v>75</v>
      </c>
      <c r="F178" s="73" t="s">
        <v>30</v>
      </c>
      <c r="G178" s="31">
        <v>42350</v>
      </c>
      <c r="H178" s="32">
        <v>978.03</v>
      </c>
      <c r="I178" s="74">
        <v>25</v>
      </c>
      <c r="J178" s="74">
        <f>+G178*2.87%</f>
        <v>1215.4449999999999</v>
      </c>
      <c r="K178" s="74">
        <f>+G178*7.1%</f>
        <v>3006.85</v>
      </c>
      <c r="L178" s="70">
        <v>380.38</v>
      </c>
      <c r="M178" s="74">
        <f>+G178*3.04%</f>
        <v>1287.44</v>
      </c>
      <c r="N178" s="74">
        <f>+G178*7.09%</f>
        <v>3002.6150000000002</v>
      </c>
      <c r="O178" s="32">
        <v>0</v>
      </c>
      <c r="P178" s="74">
        <f>SUM(J178:O178)</f>
        <v>8892.73</v>
      </c>
      <c r="Q178" s="74">
        <f>+H178+I178+J178+M178+O178</f>
        <v>3505.915</v>
      </c>
      <c r="R178" s="74">
        <f>+K178+L178+N178</f>
        <v>6389.8450000000003</v>
      </c>
      <c r="S178" s="74">
        <f>+G178-Q178</f>
        <v>38844.084999999999</v>
      </c>
      <c r="T178" s="76">
        <v>111</v>
      </c>
      <c r="U178" s="27"/>
    </row>
    <row r="179" spans="1:21" ht="18" customHeight="1" x14ac:dyDescent="0.2">
      <c r="A179" s="71">
        <v>560</v>
      </c>
      <c r="B179" s="72" t="s">
        <v>61</v>
      </c>
      <c r="C179" s="72" t="s">
        <v>456</v>
      </c>
      <c r="D179" s="29" t="s">
        <v>52</v>
      </c>
      <c r="E179" s="30" t="s">
        <v>457</v>
      </c>
      <c r="F179" s="73" t="s">
        <v>30</v>
      </c>
      <c r="G179" s="31">
        <v>48400</v>
      </c>
      <c r="H179" s="32">
        <v>1831.9</v>
      </c>
      <c r="I179" s="74">
        <v>25</v>
      </c>
      <c r="J179" s="74">
        <f>+G179*2.87%</f>
        <v>1389.08</v>
      </c>
      <c r="K179" s="74">
        <f>+G179*7.1%</f>
        <v>3436.3999999999996</v>
      </c>
      <c r="L179" s="82">
        <v>380.38</v>
      </c>
      <c r="M179" s="74">
        <f>+G179*3.04%</f>
        <v>1471.36</v>
      </c>
      <c r="N179" s="74">
        <f>+G179*7.09%</f>
        <v>3431.5600000000004</v>
      </c>
      <c r="O179" s="32">
        <v>0</v>
      </c>
      <c r="P179" s="74">
        <f>SUM(J179:O179)</f>
        <v>10108.779999999999</v>
      </c>
      <c r="Q179" s="74">
        <f>+H179+I179+J179+M179+O179</f>
        <v>4717.34</v>
      </c>
      <c r="R179" s="74">
        <f>+K179+L179+N179</f>
        <v>7248.34</v>
      </c>
      <c r="S179" s="74">
        <f>+G179-Q179</f>
        <v>43682.66</v>
      </c>
      <c r="T179" s="76">
        <v>111</v>
      </c>
      <c r="U179" s="27"/>
    </row>
    <row r="180" spans="1:21" ht="30" customHeight="1" x14ac:dyDescent="0.2">
      <c r="A180" s="71">
        <v>561</v>
      </c>
      <c r="B180" s="72" t="s">
        <v>39</v>
      </c>
      <c r="C180" s="72" t="s">
        <v>40</v>
      </c>
      <c r="D180" s="29" t="s">
        <v>41</v>
      </c>
      <c r="E180" s="30" t="s">
        <v>42</v>
      </c>
      <c r="F180" s="73" t="s">
        <v>30</v>
      </c>
      <c r="G180" s="31">
        <v>60500</v>
      </c>
      <c r="H180" s="32">
        <v>3886.32</v>
      </c>
      <c r="I180" s="74">
        <v>25</v>
      </c>
      <c r="J180" s="74">
        <f>+G180*2.87%</f>
        <v>1736.35</v>
      </c>
      <c r="K180" s="74">
        <f>+G180*7.1%</f>
        <v>4295.5</v>
      </c>
      <c r="L180" s="82">
        <v>380.38</v>
      </c>
      <c r="M180" s="74">
        <f>+G180*3.04%</f>
        <v>1839.2</v>
      </c>
      <c r="N180" s="74">
        <f>+G180*7.09%</f>
        <v>4289.4500000000007</v>
      </c>
      <c r="O180" s="32">
        <v>0</v>
      </c>
      <c r="P180" s="74">
        <f>SUM(J180:O180)</f>
        <v>12540.880000000001</v>
      </c>
      <c r="Q180" s="74">
        <f>+H180+I180+J180+M180+O180</f>
        <v>7486.87</v>
      </c>
      <c r="R180" s="74">
        <f>+K180+L180+N180</f>
        <v>8965.3300000000017</v>
      </c>
      <c r="S180" s="74">
        <f>+G180-Q180</f>
        <v>53013.13</v>
      </c>
      <c r="T180" s="76">
        <v>111</v>
      </c>
      <c r="U180" s="27"/>
    </row>
    <row r="181" spans="1:21" ht="30" x14ac:dyDescent="0.2">
      <c r="A181" s="71">
        <v>562</v>
      </c>
      <c r="B181" s="72" t="s">
        <v>54</v>
      </c>
      <c r="C181" s="72" t="s">
        <v>55</v>
      </c>
      <c r="D181" s="29" t="s">
        <v>56</v>
      </c>
      <c r="E181" s="30" t="s">
        <v>57</v>
      </c>
      <c r="F181" s="73" t="s">
        <v>30</v>
      </c>
      <c r="G181" s="31">
        <v>33275</v>
      </c>
      <c r="H181" s="32"/>
      <c r="I181" s="74">
        <v>25</v>
      </c>
      <c r="J181" s="74">
        <f>+G181*2.87%</f>
        <v>954.99249999999995</v>
      </c>
      <c r="K181" s="74">
        <f>+G181*7.1%</f>
        <v>2362.5249999999996</v>
      </c>
      <c r="L181" s="70">
        <v>366.03</v>
      </c>
      <c r="M181" s="74">
        <f>+G181*3.04%</f>
        <v>1011.56</v>
      </c>
      <c r="N181" s="74">
        <f>+G181*7.09%</f>
        <v>2359.1975000000002</v>
      </c>
      <c r="O181" s="32">
        <v>0</v>
      </c>
      <c r="P181" s="74">
        <f>SUM(J181:O181)</f>
        <v>7054.3050000000003</v>
      </c>
      <c r="Q181" s="74">
        <f>+H181+I181+J181+M181+O181</f>
        <v>1991.5524999999998</v>
      </c>
      <c r="R181" s="74">
        <f>+K181+L181+N181</f>
        <v>5087.7524999999996</v>
      </c>
      <c r="S181" s="74">
        <f>+G181-Q181</f>
        <v>31283.447500000002</v>
      </c>
      <c r="T181" s="76">
        <v>111</v>
      </c>
      <c r="U181" s="27"/>
    </row>
    <row r="182" spans="1:21" ht="30" customHeight="1" x14ac:dyDescent="0.2">
      <c r="A182" s="71">
        <v>563</v>
      </c>
      <c r="B182" s="72" t="s">
        <v>329</v>
      </c>
      <c r="C182" s="72" t="s">
        <v>330</v>
      </c>
      <c r="D182" s="29" t="s">
        <v>100</v>
      </c>
      <c r="E182" s="30" t="s">
        <v>101</v>
      </c>
      <c r="F182" s="73" t="s">
        <v>30</v>
      </c>
      <c r="G182" s="31">
        <v>18216</v>
      </c>
      <c r="H182" s="32">
        <v>0</v>
      </c>
      <c r="I182" s="74">
        <v>25</v>
      </c>
      <c r="J182" s="74">
        <f>+G182*2.87%</f>
        <v>522.79920000000004</v>
      </c>
      <c r="K182" s="74">
        <f>+G182*7.1%</f>
        <v>1293.3359999999998</v>
      </c>
      <c r="L182" s="82">
        <v>200.38</v>
      </c>
      <c r="M182" s="74">
        <f>+G182*3.04%</f>
        <v>553.76639999999998</v>
      </c>
      <c r="N182" s="74">
        <f>+G182*7.09%</f>
        <v>1291.5144</v>
      </c>
      <c r="O182" s="32">
        <v>0</v>
      </c>
      <c r="P182" s="74">
        <f>SUM(J182:O182)</f>
        <v>3861.7959999999998</v>
      </c>
      <c r="Q182" s="74">
        <f>+H182+I182+J182+M182+O182</f>
        <v>1101.5655999999999</v>
      </c>
      <c r="R182" s="74">
        <f>+K182+L182+N182</f>
        <v>2785.2303999999999</v>
      </c>
      <c r="S182" s="74">
        <f>+G182-Q182</f>
        <v>17114.434399999998</v>
      </c>
      <c r="T182" s="76">
        <v>111</v>
      </c>
      <c r="U182" s="27"/>
    </row>
    <row r="183" spans="1:21" ht="16.5" x14ac:dyDescent="0.2">
      <c r="A183" s="71">
        <v>565</v>
      </c>
      <c r="B183" s="72" t="s">
        <v>468</v>
      </c>
      <c r="C183" s="72" t="s">
        <v>464</v>
      </c>
      <c r="D183" s="29" t="s">
        <v>469</v>
      </c>
      <c r="E183" s="30" t="s">
        <v>470</v>
      </c>
      <c r="F183" s="73" t="s">
        <v>30</v>
      </c>
      <c r="G183" s="31">
        <v>36300</v>
      </c>
      <c r="H183" s="32">
        <v>124.16</v>
      </c>
      <c r="I183" s="74">
        <v>25</v>
      </c>
      <c r="J183" s="74">
        <f>+G183*2.87%</f>
        <v>1041.81</v>
      </c>
      <c r="K183" s="74">
        <f>+G183*7.1%</f>
        <v>2577.2999999999997</v>
      </c>
      <c r="L183" s="70">
        <v>380.38</v>
      </c>
      <c r="M183" s="74">
        <f>+G183*3.04%</f>
        <v>1103.52</v>
      </c>
      <c r="N183" s="74">
        <f>+G183*7.09%</f>
        <v>2573.67</v>
      </c>
      <c r="O183" s="32">
        <v>0</v>
      </c>
      <c r="P183" s="74">
        <f>SUM(J183:O183)</f>
        <v>7676.68</v>
      </c>
      <c r="Q183" s="74">
        <f>+H183+I183+J183+M183+O183</f>
        <v>2294.4899999999998</v>
      </c>
      <c r="R183" s="74">
        <f>+K183+L183+N183</f>
        <v>5531.35</v>
      </c>
      <c r="S183" s="74">
        <f>+G183-Q183</f>
        <v>34005.51</v>
      </c>
      <c r="T183" s="76">
        <v>111</v>
      </c>
      <c r="U183" s="27"/>
    </row>
    <row r="184" spans="1:21" ht="16.5" x14ac:dyDescent="0.2">
      <c r="A184" s="71">
        <v>566</v>
      </c>
      <c r="B184" s="72" t="s">
        <v>92</v>
      </c>
      <c r="C184" s="72" t="s">
        <v>93</v>
      </c>
      <c r="D184" s="29" t="s">
        <v>52</v>
      </c>
      <c r="E184" s="30" t="s">
        <v>94</v>
      </c>
      <c r="F184" s="73" t="s">
        <v>30</v>
      </c>
      <c r="G184" s="31">
        <v>21505</v>
      </c>
      <c r="H184" s="32">
        <v>0</v>
      </c>
      <c r="I184" s="74">
        <v>25</v>
      </c>
      <c r="J184" s="74">
        <f>+G184*2.87%</f>
        <v>617.19349999999997</v>
      </c>
      <c r="K184" s="74">
        <f>+G184*7.1%</f>
        <v>1526.8549999999998</v>
      </c>
      <c r="L184" s="82">
        <v>236.56</v>
      </c>
      <c r="M184" s="74">
        <f>+G184*3.04%</f>
        <v>653.75199999999995</v>
      </c>
      <c r="N184" s="74">
        <f>+G184*7.09%</f>
        <v>1524.7045000000001</v>
      </c>
      <c r="O184" s="32">
        <v>835.89</v>
      </c>
      <c r="P184" s="74">
        <f>SUM(J184:O184)</f>
        <v>5394.9549999999999</v>
      </c>
      <c r="Q184" s="74">
        <f>+H184+I184+J184+M184+O184</f>
        <v>2131.8354999999997</v>
      </c>
      <c r="R184" s="74">
        <f>+K184+L184+N184</f>
        <v>3288.1194999999998</v>
      </c>
      <c r="S184" s="74">
        <f>+G184-Q184</f>
        <v>19373.164499999999</v>
      </c>
      <c r="T184" s="76">
        <v>111</v>
      </c>
      <c r="U184" s="27"/>
    </row>
    <row r="185" spans="1:21" ht="30" x14ac:dyDescent="0.2">
      <c r="A185" s="71">
        <v>569</v>
      </c>
      <c r="B185" s="72" t="s">
        <v>139</v>
      </c>
      <c r="C185" s="72" t="s">
        <v>140</v>
      </c>
      <c r="D185" s="29" t="s">
        <v>141</v>
      </c>
      <c r="E185" s="30" t="s">
        <v>101</v>
      </c>
      <c r="F185" s="73" t="s">
        <v>30</v>
      </c>
      <c r="G185" s="31">
        <v>17710</v>
      </c>
      <c r="H185" s="32">
        <v>0</v>
      </c>
      <c r="I185" s="74">
        <v>25</v>
      </c>
      <c r="J185" s="74">
        <f>+G185*2.87%</f>
        <v>508.27699999999999</v>
      </c>
      <c r="K185" s="74">
        <f>+G185*7.1%</f>
        <v>1257.4099999999999</v>
      </c>
      <c r="L185" s="70">
        <v>194.81</v>
      </c>
      <c r="M185" s="74">
        <f>+G185*3.04%</f>
        <v>538.38400000000001</v>
      </c>
      <c r="N185" s="74">
        <f>+G185*7.09%</f>
        <v>1255.6390000000001</v>
      </c>
      <c r="O185" s="32">
        <v>0</v>
      </c>
      <c r="P185" s="74">
        <f>SUM(J185:O185)</f>
        <v>3754.52</v>
      </c>
      <c r="Q185" s="74">
        <f>+H185+I185+J185+M185+O185</f>
        <v>1071.6610000000001</v>
      </c>
      <c r="R185" s="74">
        <f>+K185+L185+N185</f>
        <v>2707.8589999999999</v>
      </c>
      <c r="S185" s="74">
        <f>+G185-Q185</f>
        <v>16638.339</v>
      </c>
      <c r="T185" s="76">
        <v>111</v>
      </c>
      <c r="U185" s="27"/>
    </row>
    <row r="186" spans="1:21" ht="16.5" x14ac:dyDescent="0.2">
      <c r="A186" s="71">
        <v>572</v>
      </c>
      <c r="B186" s="72" t="s">
        <v>465</v>
      </c>
      <c r="C186" s="72" t="s">
        <v>464</v>
      </c>
      <c r="D186" s="29" t="s">
        <v>466</v>
      </c>
      <c r="E186" s="30" t="s">
        <v>467</v>
      </c>
      <c r="F186" s="73" t="s">
        <v>30</v>
      </c>
      <c r="G186" s="31">
        <v>50820</v>
      </c>
      <c r="H186" s="32">
        <v>2173.44</v>
      </c>
      <c r="I186" s="74">
        <v>25</v>
      </c>
      <c r="J186" s="74">
        <f>+G186*2.87%</f>
        <v>1458.5339999999999</v>
      </c>
      <c r="K186" s="74">
        <f>+G186*7.1%</f>
        <v>3608.22</v>
      </c>
      <c r="L186" s="70">
        <v>380.38</v>
      </c>
      <c r="M186" s="74">
        <f>+G186*3.04%</f>
        <v>1544.9279999999999</v>
      </c>
      <c r="N186" s="74">
        <f>+G186*7.09%</f>
        <v>3603.1380000000004</v>
      </c>
      <c r="O186" s="32">
        <v>0</v>
      </c>
      <c r="P186" s="74">
        <f>SUM(J186:O186)</f>
        <v>10595.2</v>
      </c>
      <c r="Q186" s="74">
        <f>+H186+I186+J186+M186+O186</f>
        <v>5201.902</v>
      </c>
      <c r="R186" s="74">
        <f>+K186+L186+N186</f>
        <v>7591.7380000000003</v>
      </c>
      <c r="S186" s="74">
        <f>+G186-Q186</f>
        <v>45618.097999999998</v>
      </c>
      <c r="T186" s="76">
        <v>111</v>
      </c>
      <c r="U186" s="27"/>
    </row>
    <row r="187" spans="1:21" ht="16.5" x14ac:dyDescent="0.2">
      <c r="A187" s="71">
        <v>573</v>
      </c>
      <c r="B187" s="72" t="s">
        <v>597</v>
      </c>
      <c r="C187" s="72" t="s">
        <v>598</v>
      </c>
      <c r="D187" s="29" t="s">
        <v>217</v>
      </c>
      <c r="E187" s="30" t="s">
        <v>75</v>
      </c>
      <c r="F187" s="73" t="s">
        <v>30</v>
      </c>
      <c r="G187" s="31">
        <v>33396</v>
      </c>
      <c r="H187" s="32">
        <v>0</v>
      </c>
      <c r="I187" s="74">
        <v>25</v>
      </c>
      <c r="J187" s="74">
        <f>+G187*2.87%</f>
        <v>958.46519999999998</v>
      </c>
      <c r="K187" s="74">
        <f>+G187*7.1%</f>
        <v>2371.116</v>
      </c>
      <c r="L187" s="70">
        <v>367.36</v>
      </c>
      <c r="M187" s="74">
        <f>+G187*3.04%</f>
        <v>1015.2384</v>
      </c>
      <c r="N187" s="74">
        <f>+G187*7.09%</f>
        <v>2367.7764000000002</v>
      </c>
      <c r="O187" s="32">
        <v>0</v>
      </c>
      <c r="P187" s="74">
        <f>SUM(J187:O187)</f>
        <v>7079.9560000000001</v>
      </c>
      <c r="Q187" s="74">
        <f>+H187+I187+J187+M187+O187</f>
        <v>1998.7035999999998</v>
      </c>
      <c r="R187" s="74">
        <f>+K187+L187+N187</f>
        <v>5106.2524000000003</v>
      </c>
      <c r="S187" s="74">
        <f>+G187-Q187</f>
        <v>31397.296399999999</v>
      </c>
      <c r="T187" s="76">
        <v>111</v>
      </c>
      <c r="U187" s="27"/>
    </row>
    <row r="188" spans="1:21" ht="16.5" x14ac:dyDescent="0.2">
      <c r="A188" s="71">
        <v>574</v>
      </c>
      <c r="B188" s="72" t="s">
        <v>592</v>
      </c>
      <c r="C188" s="72" t="s">
        <v>593</v>
      </c>
      <c r="D188" s="29" t="s">
        <v>33</v>
      </c>
      <c r="E188" s="30" t="s">
        <v>594</v>
      </c>
      <c r="F188" s="73" t="s">
        <v>30</v>
      </c>
      <c r="G188" s="31">
        <v>36300</v>
      </c>
      <c r="H188" s="32">
        <v>124.16</v>
      </c>
      <c r="I188" s="74">
        <v>25</v>
      </c>
      <c r="J188" s="74">
        <f>+G188*2.87%</f>
        <v>1041.81</v>
      </c>
      <c r="K188" s="74">
        <f>+G188*7.1%</f>
        <v>2577.2999999999997</v>
      </c>
      <c r="L188" s="70">
        <v>380.38</v>
      </c>
      <c r="M188" s="74">
        <f>+G188*3.04%</f>
        <v>1103.52</v>
      </c>
      <c r="N188" s="74">
        <f>+G188*7.09%</f>
        <v>2573.67</v>
      </c>
      <c r="O188" s="32">
        <v>0</v>
      </c>
      <c r="P188" s="74">
        <f>SUM(J188:O188)</f>
        <v>7676.68</v>
      </c>
      <c r="Q188" s="74">
        <f>+H188+I188+J188+M188+O188</f>
        <v>2294.4899999999998</v>
      </c>
      <c r="R188" s="74">
        <f>+K188+L188+N188</f>
        <v>5531.35</v>
      </c>
      <c r="S188" s="74">
        <f>+G188-Q188</f>
        <v>34005.51</v>
      </c>
      <c r="T188" s="76">
        <v>111</v>
      </c>
      <c r="U188" s="27"/>
    </row>
    <row r="189" spans="1:21" ht="16.5" x14ac:dyDescent="0.2">
      <c r="A189" s="71">
        <v>575</v>
      </c>
      <c r="B189" s="72" t="s">
        <v>669</v>
      </c>
      <c r="C189" s="72" t="s">
        <v>670</v>
      </c>
      <c r="D189" s="29" t="s">
        <v>130</v>
      </c>
      <c r="E189" s="30" t="s">
        <v>145</v>
      </c>
      <c r="F189" s="73" t="s">
        <v>30</v>
      </c>
      <c r="G189" s="31">
        <v>33000</v>
      </c>
      <c r="H189" s="32">
        <v>0</v>
      </c>
      <c r="I189" s="74">
        <v>25</v>
      </c>
      <c r="J189" s="74">
        <f>+G189*2.87%</f>
        <v>947.1</v>
      </c>
      <c r="K189" s="74">
        <f>+G189*7.1%</f>
        <v>2343</v>
      </c>
      <c r="L189" s="70">
        <v>363</v>
      </c>
      <c r="M189" s="74">
        <f>+G189*3.04%</f>
        <v>1003.2</v>
      </c>
      <c r="N189" s="74">
        <f>+G189*7.09%</f>
        <v>2339.7000000000003</v>
      </c>
      <c r="O189" s="32">
        <v>0</v>
      </c>
      <c r="P189" s="74">
        <f>SUM(J189:O189)</f>
        <v>6996</v>
      </c>
      <c r="Q189" s="74">
        <f>+H189+I189+J189+M189+O189</f>
        <v>1975.3000000000002</v>
      </c>
      <c r="R189" s="74">
        <f>+K189+L189+N189</f>
        <v>5045.7000000000007</v>
      </c>
      <c r="S189" s="74">
        <f>+G189-Q189</f>
        <v>31024.7</v>
      </c>
      <c r="T189" s="76">
        <v>111</v>
      </c>
      <c r="U189" s="27"/>
    </row>
    <row r="190" spans="1:21" ht="16.5" x14ac:dyDescent="0.2">
      <c r="A190" s="71">
        <v>576</v>
      </c>
      <c r="B190" s="72" t="s">
        <v>515</v>
      </c>
      <c r="C190" s="72" t="s">
        <v>516</v>
      </c>
      <c r="D190" s="29" t="s">
        <v>33</v>
      </c>
      <c r="E190" s="30" t="s">
        <v>34</v>
      </c>
      <c r="F190" s="73" t="s">
        <v>30</v>
      </c>
      <c r="G190" s="31">
        <v>36300</v>
      </c>
      <c r="H190" s="32">
        <v>124.16</v>
      </c>
      <c r="I190" s="74">
        <v>25</v>
      </c>
      <c r="J190" s="74">
        <f>+G190*2.87%</f>
        <v>1041.81</v>
      </c>
      <c r="K190" s="74">
        <f>+G190*7.1%</f>
        <v>2577.2999999999997</v>
      </c>
      <c r="L190" s="70">
        <v>380.38</v>
      </c>
      <c r="M190" s="74">
        <f>+G190*3.04%</f>
        <v>1103.52</v>
      </c>
      <c r="N190" s="74">
        <f>+G190*7.09%</f>
        <v>2573.67</v>
      </c>
      <c r="O190" s="32">
        <v>0</v>
      </c>
      <c r="P190" s="74">
        <f>SUM(J190:O190)</f>
        <v>7676.68</v>
      </c>
      <c r="Q190" s="74">
        <f>+H190+I190+J190+M190+O190</f>
        <v>2294.4899999999998</v>
      </c>
      <c r="R190" s="74">
        <f>+K190+L190+N190</f>
        <v>5531.35</v>
      </c>
      <c r="S190" s="74">
        <f>+G190-Q190</f>
        <v>34005.51</v>
      </c>
      <c r="T190" s="76">
        <v>111</v>
      </c>
      <c r="U190" s="27"/>
    </row>
    <row r="191" spans="1:21" ht="30" x14ac:dyDescent="0.2">
      <c r="A191" s="71">
        <v>577</v>
      </c>
      <c r="B191" s="72" t="s">
        <v>834</v>
      </c>
      <c r="C191" s="72" t="s">
        <v>835</v>
      </c>
      <c r="D191" s="29" t="s">
        <v>183</v>
      </c>
      <c r="E191" s="30" t="s">
        <v>184</v>
      </c>
      <c r="F191" s="73" t="s">
        <v>30</v>
      </c>
      <c r="G191" s="31">
        <v>24200</v>
      </c>
      <c r="H191" s="32">
        <v>0</v>
      </c>
      <c r="I191" s="74">
        <v>25</v>
      </c>
      <c r="J191" s="74">
        <f>+G191*2.87%</f>
        <v>694.54</v>
      </c>
      <c r="K191" s="74">
        <f>+G191*7.1%</f>
        <v>1718.1999999999998</v>
      </c>
      <c r="L191" s="70">
        <v>266.2</v>
      </c>
      <c r="M191" s="74">
        <f>+G191*3.04%</f>
        <v>735.68</v>
      </c>
      <c r="N191" s="74">
        <f>+G191*7.09%</f>
        <v>1715.7800000000002</v>
      </c>
      <c r="O191" s="32"/>
      <c r="P191" s="74">
        <f>SUM(J191:O191)</f>
        <v>5130.3999999999996</v>
      </c>
      <c r="Q191" s="74">
        <f>+H191+I191+J191+M191+O191</f>
        <v>1455.2199999999998</v>
      </c>
      <c r="R191" s="74">
        <f>+K191+L191+N191</f>
        <v>3700.1800000000003</v>
      </c>
      <c r="S191" s="74">
        <f>+G191-Q191</f>
        <v>22744.78</v>
      </c>
      <c r="T191" s="76">
        <v>111</v>
      </c>
      <c r="U191" s="27"/>
    </row>
    <row r="192" spans="1:21" ht="16.5" x14ac:dyDescent="0.2">
      <c r="A192" s="71">
        <v>578</v>
      </c>
      <c r="B192" s="72" t="s">
        <v>149</v>
      </c>
      <c r="C192" s="72" t="s">
        <v>150</v>
      </c>
      <c r="D192" s="29" t="s">
        <v>66</v>
      </c>
      <c r="E192" s="30" t="s">
        <v>67</v>
      </c>
      <c r="F192" s="73" t="s">
        <v>30</v>
      </c>
      <c r="G192" s="31">
        <v>33000</v>
      </c>
      <c r="H192" s="32">
        <v>0</v>
      </c>
      <c r="I192" s="74">
        <v>25</v>
      </c>
      <c r="J192" s="74">
        <f>+G192*2.87%</f>
        <v>947.1</v>
      </c>
      <c r="K192" s="74">
        <f>+G192*7.1%</f>
        <v>2343</v>
      </c>
      <c r="L192" s="70">
        <v>363</v>
      </c>
      <c r="M192" s="74">
        <f>+G192*3.04%</f>
        <v>1003.2</v>
      </c>
      <c r="N192" s="74">
        <f>+G192*7.09%</f>
        <v>2339.7000000000003</v>
      </c>
      <c r="O192" s="32">
        <v>835.89</v>
      </c>
      <c r="P192" s="74">
        <f>SUM(J192:O192)</f>
        <v>7831.89</v>
      </c>
      <c r="Q192" s="74">
        <f>+H192+I192+J192+M192+O192</f>
        <v>2811.19</v>
      </c>
      <c r="R192" s="74">
        <f>+K192+L192+N192</f>
        <v>5045.7000000000007</v>
      </c>
      <c r="S192" s="74">
        <f>+G192-Q192</f>
        <v>30188.81</v>
      </c>
      <c r="T192" s="76">
        <v>111</v>
      </c>
      <c r="U192" s="27"/>
    </row>
    <row r="193" spans="1:21" ht="30" x14ac:dyDescent="0.2">
      <c r="A193" s="71">
        <v>579</v>
      </c>
      <c r="B193" s="72" t="s">
        <v>704</v>
      </c>
      <c r="C193" s="72" t="s">
        <v>705</v>
      </c>
      <c r="D193" s="29" t="s">
        <v>141</v>
      </c>
      <c r="E193" s="30" t="s">
        <v>101</v>
      </c>
      <c r="F193" s="73" t="s">
        <v>30</v>
      </c>
      <c r="G193" s="31">
        <v>22506</v>
      </c>
      <c r="H193" s="32">
        <v>0</v>
      </c>
      <c r="I193" s="74">
        <v>25</v>
      </c>
      <c r="J193" s="74">
        <f>+G193*2.87%</f>
        <v>645.92219999999998</v>
      </c>
      <c r="K193" s="74">
        <f>+G193*7.1%</f>
        <v>1597.9259999999999</v>
      </c>
      <c r="L193" s="70">
        <v>247.57</v>
      </c>
      <c r="M193" s="74">
        <f>+G193*3.04%</f>
        <v>684.18240000000003</v>
      </c>
      <c r="N193" s="74">
        <f>+G193*7.09%</f>
        <v>1595.6754000000001</v>
      </c>
      <c r="O193" s="32">
        <v>0</v>
      </c>
      <c r="P193" s="74">
        <f>SUM(J193:O193)</f>
        <v>4771.2759999999998</v>
      </c>
      <c r="Q193" s="74">
        <f>+H193+I193+J193+M193+O193</f>
        <v>1355.1046000000001</v>
      </c>
      <c r="R193" s="74">
        <f>+K193+L193+N193</f>
        <v>3441.1714000000002</v>
      </c>
      <c r="S193" s="74">
        <f>+G193-Q193</f>
        <v>21150.895400000001</v>
      </c>
      <c r="T193" s="76">
        <v>111</v>
      </c>
      <c r="U193" s="27"/>
    </row>
    <row r="194" spans="1:21" ht="18" customHeight="1" x14ac:dyDescent="0.2">
      <c r="A194" s="71">
        <v>580</v>
      </c>
      <c r="B194" s="72" t="s">
        <v>153</v>
      </c>
      <c r="C194" s="72" t="s">
        <v>154</v>
      </c>
      <c r="D194" s="29" t="s">
        <v>130</v>
      </c>
      <c r="E194" s="30" t="s">
        <v>75</v>
      </c>
      <c r="F194" s="73" t="s">
        <v>30</v>
      </c>
      <c r="G194" s="31">
        <v>45980</v>
      </c>
      <c r="H194" s="32">
        <v>1490.35</v>
      </c>
      <c r="I194" s="74">
        <v>25</v>
      </c>
      <c r="J194" s="74">
        <f>+G194*2.87%</f>
        <v>1319.626</v>
      </c>
      <c r="K194" s="74">
        <f>+G194*7.1%</f>
        <v>3264.58</v>
      </c>
      <c r="L194" s="70">
        <v>380.38</v>
      </c>
      <c r="M194" s="74">
        <f>+G194*3.04%</f>
        <v>1397.7919999999999</v>
      </c>
      <c r="N194" s="74">
        <f>+G194*7.09%</f>
        <v>3259.9820000000004</v>
      </c>
      <c r="O194" s="32"/>
      <c r="P194" s="74">
        <f>SUM(J194:O194)</f>
        <v>9622.36</v>
      </c>
      <c r="Q194" s="74">
        <f>+H194+I194+J194+M194+O194</f>
        <v>4232.768</v>
      </c>
      <c r="R194" s="74">
        <f>+K194+L194+N194</f>
        <v>6904.9420000000009</v>
      </c>
      <c r="S194" s="74">
        <f>+G194-Q194</f>
        <v>41747.232000000004</v>
      </c>
      <c r="T194" s="76">
        <v>111</v>
      </c>
      <c r="U194" s="27"/>
    </row>
    <row r="195" spans="1:21" ht="16.5" x14ac:dyDescent="0.2">
      <c r="A195" s="71">
        <v>581</v>
      </c>
      <c r="B195" s="72" t="s">
        <v>655</v>
      </c>
      <c r="C195" s="72" t="s">
        <v>656</v>
      </c>
      <c r="D195" s="29" t="s">
        <v>52</v>
      </c>
      <c r="E195" s="30" t="s">
        <v>657</v>
      </c>
      <c r="F195" s="73" t="s">
        <v>30</v>
      </c>
      <c r="G195" s="31">
        <v>27830</v>
      </c>
      <c r="H195" s="32">
        <v>0</v>
      </c>
      <c r="I195" s="74">
        <v>25</v>
      </c>
      <c r="J195" s="74">
        <f>+G195*2.87%</f>
        <v>798.721</v>
      </c>
      <c r="K195" s="74">
        <f>+G195*7.1%</f>
        <v>1975.9299999999998</v>
      </c>
      <c r="L195" s="82">
        <v>306.13</v>
      </c>
      <c r="M195" s="74">
        <f>+G195*3.04%</f>
        <v>846.03200000000004</v>
      </c>
      <c r="N195" s="74">
        <f>+G195*7.09%</f>
        <v>1973.1470000000002</v>
      </c>
      <c r="O195" s="32">
        <v>835.89</v>
      </c>
      <c r="P195" s="74">
        <f>SUM(J195:O195)</f>
        <v>6735.85</v>
      </c>
      <c r="Q195" s="74">
        <f>+H195+I195+J195+M195+O195</f>
        <v>2505.643</v>
      </c>
      <c r="R195" s="74">
        <f>+K195+L195+N195</f>
        <v>4255.2070000000003</v>
      </c>
      <c r="S195" s="74">
        <f>+G195-Q195</f>
        <v>25324.357</v>
      </c>
      <c r="T195" s="76">
        <v>111</v>
      </c>
      <c r="U195" s="27"/>
    </row>
    <row r="196" spans="1:21" ht="18" customHeight="1" x14ac:dyDescent="0.2">
      <c r="A196" s="71">
        <v>582</v>
      </c>
      <c r="B196" s="72" t="s">
        <v>847</v>
      </c>
      <c r="C196" s="72" t="s">
        <v>848</v>
      </c>
      <c r="D196" s="29" t="s">
        <v>48</v>
      </c>
      <c r="E196" s="30" t="s">
        <v>49</v>
      </c>
      <c r="F196" s="73" t="s">
        <v>30</v>
      </c>
      <c r="G196" s="31">
        <v>13800</v>
      </c>
      <c r="H196" s="32">
        <v>0</v>
      </c>
      <c r="I196" s="74">
        <v>25</v>
      </c>
      <c r="J196" s="74">
        <f>+G196*2.87%</f>
        <v>396.06</v>
      </c>
      <c r="K196" s="74">
        <f>+G196*7.1%</f>
        <v>979.8</v>
      </c>
      <c r="L196" s="70">
        <v>151.80000000000001</v>
      </c>
      <c r="M196" s="74">
        <f>+G196*3.04%</f>
        <v>419.52</v>
      </c>
      <c r="N196" s="74">
        <f>+G196*7.09%</f>
        <v>978.42000000000007</v>
      </c>
      <c r="O196" s="32">
        <v>0</v>
      </c>
      <c r="P196" s="74">
        <f>SUM(J196:O196)</f>
        <v>2925.6</v>
      </c>
      <c r="Q196" s="74">
        <f>+H196+I196+J196+M196+O196</f>
        <v>840.57999999999993</v>
      </c>
      <c r="R196" s="74">
        <f>+K196+L196+N196</f>
        <v>2110.02</v>
      </c>
      <c r="S196" s="74">
        <f>+G196-Q196</f>
        <v>12959.42</v>
      </c>
      <c r="T196" s="76">
        <v>111</v>
      </c>
      <c r="U196" s="27"/>
    </row>
    <row r="197" spans="1:21" ht="31.5" customHeight="1" x14ac:dyDescent="0.2">
      <c r="A197" s="71">
        <v>584</v>
      </c>
      <c r="B197" s="72" t="s">
        <v>780</v>
      </c>
      <c r="C197" s="72" t="s">
        <v>781</v>
      </c>
      <c r="D197" s="29" t="s">
        <v>130</v>
      </c>
      <c r="E197" s="30" t="s">
        <v>34</v>
      </c>
      <c r="F197" s="73" t="s">
        <v>30</v>
      </c>
      <c r="G197" s="31">
        <v>43560</v>
      </c>
      <c r="H197" s="32">
        <v>1022.29</v>
      </c>
      <c r="I197" s="74">
        <v>25</v>
      </c>
      <c r="J197" s="74">
        <f>+G197*2.87%</f>
        <v>1250.172</v>
      </c>
      <c r="K197" s="74">
        <f>+G197*7.1%</f>
        <v>3092.7599999999998</v>
      </c>
      <c r="L197" s="70">
        <v>380.38</v>
      </c>
      <c r="M197" s="74">
        <f>+G197*3.04%</f>
        <v>1324.2239999999999</v>
      </c>
      <c r="N197" s="74">
        <f>+G197*7.09%</f>
        <v>3088.404</v>
      </c>
      <c r="O197" s="32">
        <v>835.89</v>
      </c>
      <c r="P197" s="74">
        <f>SUM(J197:O197)</f>
        <v>9971.83</v>
      </c>
      <c r="Q197" s="74">
        <f>+H197+I197+J197+M197+O197</f>
        <v>4457.576</v>
      </c>
      <c r="R197" s="74">
        <f>+K197+L197+N197</f>
        <v>6561.5439999999999</v>
      </c>
      <c r="S197" s="74">
        <f>+G197-Q197</f>
        <v>39102.423999999999</v>
      </c>
      <c r="T197" s="76">
        <v>111</v>
      </c>
      <c r="U197" s="27"/>
    </row>
    <row r="198" spans="1:21" ht="16.5" x14ac:dyDescent="0.2">
      <c r="A198" s="71">
        <v>589</v>
      </c>
      <c r="B198" s="72" t="s">
        <v>658</v>
      </c>
      <c r="C198" s="72" t="s">
        <v>659</v>
      </c>
      <c r="D198" s="29" t="s">
        <v>130</v>
      </c>
      <c r="E198" s="30" t="s">
        <v>75</v>
      </c>
      <c r="F198" s="73" t="s">
        <v>30</v>
      </c>
      <c r="G198" s="31">
        <v>42350</v>
      </c>
      <c r="H198" s="32">
        <v>978.03</v>
      </c>
      <c r="I198" s="74">
        <v>25</v>
      </c>
      <c r="J198" s="74">
        <f>+G198*2.87%</f>
        <v>1215.4449999999999</v>
      </c>
      <c r="K198" s="74">
        <f>+G198*7.1%</f>
        <v>3006.85</v>
      </c>
      <c r="L198" s="70">
        <v>380.38</v>
      </c>
      <c r="M198" s="74">
        <f>+G198*3.04%</f>
        <v>1287.44</v>
      </c>
      <c r="N198" s="74">
        <f>+G198*7.09%</f>
        <v>3002.6150000000002</v>
      </c>
      <c r="O198" s="32">
        <v>0</v>
      </c>
      <c r="P198" s="74">
        <f>SUM(J198:O198)</f>
        <v>8892.73</v>
      </c>
      <c r="Q198" s="74">
        <f>+H198+I198+J198+M198+O198</f>
        <v>3505.915</v>
      </c>
      <c r="R198" s="74">
        <f>+K198+L198+N198</f>
        <v>6389.8450000000003</v>
      </c>
      <c r="S198" s="74">
        <f>+G198-Q198</f>
        <v>38844.084999999999</v>
      </c>
      <c r="T198" s="76">
        <v>111</v>
      </c>
      <c r="U198" s="27"/>
    </row>
    <row r="199" spans="1:21" ht="16.5" x14ac:dyDescent="0.2">
      <c r="A199" s="71">
        <v>590</v>
      </c>
      <c r="B199" s="72" t="s">
        <v>753</v>
      </c>
      <c r="C199" s="72" t="s">
        <v>754</v>
      </c>
      <c r="D199" s="29" t="s">
        <v>33</v>
      </c>
      <c r="E199" s="30" t="s">
        <v>755</v>
      </c>
      <c r="F199" s="73" t="s">
        <v>30</v>
      </c>
      <c r="G199" s="31">
        <v>29040</v>
      </c>
      <c r="H199" s="32">
        <v>0</v>
      </c>
      <c r="I199" s="74">
        <v>25</v>
      </c>
      <c r="J199" s="74">
        <f>+G199*2.87%</f>
        <v>833.44799999999998</v>
      </c>
      <c r="K199" s="74">
        <f>+G199*7.1%</f>
        <v>2061.8399999999997</v>
      </c>
      <c r="L199" s="70">
        <v>319.44</v>
      </c>
      <c r="M199" s="74">
        <f>+G199*3.04%</f>
        <v>882.81600000000003</v>
      </c>
      <c r="N199" s="74">
        <f>+G199*7.09%</f>
        <v>2058.9360000000001</v>
      </c>
      <c r="O199" s="75">
        <v>0</v>
      </c>
      <c r="P199" s="74">
        <f>SUM(J199:O199)</f>
        <v>6156.48</v>
      </c>
      <c r="Q199" s="74">
        <f>+H199+I199+J199+M199+O199</f>
        <v>1741.2640000000001</v>
      </c>
      <c r="R199" s="74">
        <f>+K199+L199+N199</f>
        <v>4440.2160000000003</v>
      </c>
      <c r="S199" s="74">
        <f>+G199-Q199</f>
        <v>27298.736000000001</v>
      </c>
      <c r="T199" s="76">
        <v>111</v>
      </c>
      <c r="U199" s="27"/>
    </row>
    <row r="200" spans="1:21" ht="16.5" x14ac:dyDescent="0.2">
      <c r="A200" s="71">
        <v>591</v>
      </c>
      <c r="B200" s="72" t="s">
        <v>102</v>
      </c>
      <c r="C200" s="72" t="s">
        <v>320</v>
      </c>
      <c r="D200" s="29" t="s">
        <v>33</v>
      </c>
      <c r="E200" s="30" t="s">
        <v>75</v>
      </c>
      <c r="F200" s="73" t="s">
        <v>30</v>
      </c>
      <c r="G200" s="31">
        <v>29040</v>
      </c>
      <c r="H200" s="32">
        <v>0</v>
      </c>
      <c r="I200" s="74">
        <v>25</v>
      </c>
      <c r="J200" s="74">
        <f>+G200*2.87%</f>
        <v>833.44799999999998</v>
      </c>
      <c r="K200" s="74">
        <f>+G200*7.1%</f>
        <v>2061.8399999999997</v>
      </c>
      <c r="L200" s="70">
        <v>319.44</v>
      </c>
      <c r="M200" s="74">
        <f>+G200*3.04%</f>
        <v>882.81600000000003</v>
      </c>
      <c r="N200" s="74">
        <f>+G200*7.09%</f>
        <v>2058.9360000000001</v>
      </c>
      <c r="O200" s="32">
        <v>0</v>
      </c>
      <c r="P200" s="74">
        <f>SUM(J200:O200)</f>
        <v>6156.48</v>
      </c>
      <c r="Q200" s="74">
        <f>+H200+I200+J200+M200+O200</f>
        <v>1741.2640000000001</v>
      </c>
      <c r="R200" s="74">
        <f>+K200+L200+N200</f>
        <v>4440.2160000000003</v>
      </c>
      <c r="S200" s="74">
        <f>+G200-Q200</f>
        <v>27298.736000000001</v>
      </c>
      <c r="T200" s="76">
        <v>111</v>
      </c>
      <c r="U200" s="27"/>
    </row>
    <row r="201" spans="1:21" ht="16.5" x14ac:dyDescent="0.2">
      <c r="A201" s="71">
        <v>593</v>
      </c>
      <c r="B201" s="72" t="s">
        <v>812</v>
      </c>
      <c r="C201" s="72" t="s">
        <v>813</v>
      </c>
      <c r="D201" s="29" t="s">
        <v>52</v>
      </c>
      <c r="E201" s="30" t="s">
        <v>198</v>
      </c>
      <c r="F201" s="73" t="s">
        <v>30</v>
      </c>
      <c r="G201" s="31">
        <v>15180</v>
      </c>
      <c r="H201" s="32">
        <v>0</v>
      </c>
      <c r="I201" s="74">
        <v>25</v>
      </c>
      <c r="J201" s="74">
        <f>+G201*2.87%</f>
        <v>435.666</v>
      </c>
      <c r="K201" s="74">
        <f>+G201*7.1%</f>
        <v>1077.78</v>
      </c>
      <c r="L201" s="82">
        <v>166.98</v>
      </c>
      <c r="M201" s="74">
        <f>+G201*3.04%</f>
        <v>461.47199999999998</v>
      </c>
      <c r="N201" s="74">
        <f>+G201*7.09%</f>
        <v>1076.2620000000002</v>
      </c>
      <c r="O201" s="32">
        <v>0</v>
      </c>
      <c r="P201" s="74">
        <f>SUM(J201:O201)</f>
        <v>3218.1600000000003</v>
      </c>
      <c r="Q201" s="74">
        <f>+H201+I201+J201+M201+O201</f>
        <v>922.13799999999992</v>
      </c>
      <c r="R201" s="74">
        <f>+K201+L201+N201</f>
        <v>2321.0219999999999</v>
      </c>
      <c r="S201" s="74">
        <f>+G201-Q201</f>
        <v>14257.862000000001</v>
      </c>
      <c r="T201" s="76">
        <v>111</v>
      </c>
      <c r="U201" s="27"/>
    </row>
    <row r="202" spans="1:21" ht="16.5" x14ac:dyDescent="0.2">
      <c r="A202" s="71">
        <v>594</v>
      </c>
      <c r="B202" s="72" t="s">
        <v>542</v>
      </c>
      <c r="C202" s="72" t="s">
        <v>624</v>
      </c>
      <c r="D202" s="29" t="s">
        <v>52</v>
      </c>
      <c r="E202" s="30" t="s">
        <v>94</v>
      </c>
      <c r="F202" s="73" t="s">
        <v>30</v>
      </c>
      <c r="G202" s="31">
        <v>18216</v>
      </c>
      <c r="H202" s="32">
        <v>0</v>
      </c>
      <c r="I202" s="74">
        <v>25</v>
      </c>
      <c r="J202" s="74">
        <f>+G202*2.87%</f>
        <v>522.79920000000004</v>
      </c>
      <c r="K202" s="74">
        <f>+G202*7.1%</f>
        <v>1293.3359999999998</v>
      </c>
      <c r="L202" s="82">
        <v>200.38</v>
      </c>
      <c r="M202" s="74">
        <f>+G202*3.04%</f>
        <v>553.76639999999998</v>
      </c>
      <c r="N202" s="74">
        <f>+G202*7.09%</f>
        <v>1291.5144</v>
      </c>
      <c r="O202" s="32">
        <v>0</v>
      </c>
      <c r="P202" s="74">
        <f>SUM(J202:O202)</f>
        <v>3861.7959999999998</v>
      </c>
      <c r="Q202" s="74">
        <f>+H202+I202+J202+M202+O202</f>
        <v>1101.5655999999999</v>
      </c>
      <c r="R202" s="74">
        <f>+K202+L202+N202</f>
        <v>2785.2303999999999</v>
      </c>
      <c r="S202" s="74">
        <f>+G202-Q202</f>
        <v>17114.434399999998</v>
      </c>
      <c r="T202" s="76">
        <v>111</v>
      </c>
      <c r="U202" s="27"/>
    </row>
    <row r="203" spans="1:21" ht="16.5" x14ac:dyDescent="0.2">
      <c r="A203" s="71">
        <v>595</v>
      </c>
      <c r="B203" s="72" t="s">
        <v>595</v>
      </c>
      <c r="C203" s="72" t="s">
        <v>596</v>
      </c>
      <c r="D203" s="29" t="s">
        <v>33</v>
      </c>
      <c r="E203" s="30" t="s">
        <v>594</v>
      </c>
      <c r="F203" s="73" t="s">
        <v>30</v>
      </c>
      <c r="G203" s="31">
        <v>36300</v>
      </c>
      <c r="H203" s="32">
        <v>0</v>
      </c>
      <c r="I203" s="74">
        <v>25</v>
      </c>
      <c r="J203" s="74">
        <f>+G203*2.87%</f>
        <v>1041.81</v>
      </c>
      <c r="K203" s="74">
        <f>+G203*7.1%</f>
        <v>2577.2999999999997</v>
      </c>
      <c r="L203" s="70">
        <v>380.38</v>
      </c>
      <c r="M203" s="74">
        <f>+G203*3.04%</f>
        <v>1103.52</v>
      </c>
      <c r="N203" s="74">
        <f>+G203*7.09%</f>
        <v>2573.67</v>
      </c>
      <c r="O203" s="32">
        <v>1671.78</v>
      </c>
      <c r="P203" s="74">
        <f>SUM(J203:O203)</f>
        <v>9348.4600000000009</v>
      </c>
      <c r="Q203" s="74">
        <f>+H203+I203+J203+M203+O203</f>
        <v>3842.1099999999997</v>
      </c>
      <c r="R203" s="74">
        <f>+K203+L203+N203</f>
        <v>5531.35</v>
      </c>
      <c r="S203" s="74">
        <f>+G203-Q203</f>
        <v>32457.89</v>
      </c>
      <c r="T203" s="76">
        <v>111</v>
      </c>
      <c r="U203" s="27"/>
    </row>
    <row r="204" spans="1:21" ht="16.5" x14ac:dyDescent="0.2">
      <c r="A204" s="71">
        <v>596</v>
      </c>
      <c r="B204" s="72" t="s">
        <v>31</v>
      </c>
      <c r="C204" s="72" t="s">
        <v>32</v>
      </c>
      <c r="D204" s="29" t="s">
        <v>33</v>
      </c>
      <c r="E204" s="30" t="s">
        <v>34</v>
      </c>
      <c r="F204" s="73" t="s">
        <v>30</v>
      </c>
      <c r="G204" s="31">
        <v>29040</v>
      </c>
      <c r="H204" s="32">
        <v>0</v>
      </c>
      <c r="I204" s="74">
        <v>25</v>
      </c>
      <c r="J204" s="74">
        <f>+G204*2.87%</f>
        <v>833.44799999999998</v>
      </c>
      <c r="K204" s="74">
        <f>+G204*7.1%</f>
        <v>2061.8399999999997</v>
      </c>
      <c r="L204" s="70">
        <v>319.44</v>
      </c>
      <c r="M204" s="74">
        <f>+G204*3.04%</f>
        <v>882.81600000000003</v>
      </c>
      <c r="N204" s="74">
        <f>+G204*7.09%</f>
        <v>2058.9360000000001</v>
      </c>
      <c r="O204" s="32">
        <v>0</v>
      </c>
      <c r="P204" s="74">
        <f>SUM(J204:O204)</f>
        <v>6156.48</v>
      </c>
      <c r="Q204" s="74">
        <f>+H204+I204+J204+M204+O204</f>
        <v>1741.2640000000001</v>
      </c>
      <c r="R204" s="74">
        <f>+K204+L204+N204</f>
        <v>4440.2160000000003</v>
      </c>
      <c r="S204" s="74">
        <f>+G204-Q204</f>
        <v>27298.736000000001</v>
      </c>
      <c r="T204" s="76">
        <v>111</v>
      </c>
      <c r="U204" s="27"/>
    </row>
    <row r="205" spans="1:21" ht="30" x14ac:dyDescent="0.2">
      <c r="A205" s="71">
        <v>597</v>
      </c>
      <c r="B205" s="72" t="s">
        <v>46</v>
      </c>
      <c r="C205" s="72" t="s">
        <v>47</v>
      </c>
      <c r="D205" s="29" t="s">
        <v>48</v>
      </c>
      <c r="E205" s="30" t="s">
        <v>49</v>
      </c>
      <c r="F205" s="73" t="s">
        <v>30</v>
      </c>
      <c r="G205" s="31">
        <v>10626</v>
      </c>
      <c r="H205" s="32"/>
      <c r="I205" s="74">
        <v>25</v>
      </c>
      <c r="J205" s="74">
        <f>+G205*2.87%</f>
        <v>304.96620000000001</v>
      </c>
      <c r="K205" s="74">
        <f>+G205*7.1%</f>
        <v>754.44599999999991</v>
      </c>
      <c r="L205" s="70">
        <v>116.45</v>
      </c>
      <c r="M205" s="74">
        <f>+G205*3.04%</f>
        <v>323.03039999999999</v>
      </c>
      <c r="N205" s="74">
        <f>+G205*7.09%</f>
        <v>753.38340000000005</v>
      </c>
      <c r="O205" s="32">
        <v>0</v>
      </c>
      <c r="P205" s="74">
        <f>SUM(J205:O205)</f>
        <v>2252.2760000000003</v>
      </c>
      <c r="Q205" s="74">
        <f>+H205+I205+J205+M205+O205</f>
        <v>652.99659999999994</v>
      </c>
      <c r="R205" s="74">
        <f>+K205+L205+N205</f>
        <v>1624.2793999999999</v>
      </c>
      <c r="S205" s="74">
        <f>+G205-Q205</f>
        <v>9973.0033999999996</v>
      </c>
      <c r="T205" s="76">
        <v>111</v>
      </c>
      <c r="U205" s="27"/>
    </row>
    <row r="206" spans="1:21" ht="18" customHeight="1" x14ac:dyDescent="0.2">
      <c r="A206" s="71">
        <v>598</v>
      </c>
      <c r="B206" s="72" t="s">
        <v>574</v>
      </c>
      <c r="C206" s="72" t="s">
        <v>575</v>
      </c>
      <c r="D206" s="29" t="s">
        <v>37</v>
      </c>
      <c r="E206" s="30" t="s">
        <v>270</v>
      </c>
      <c r="F206" s="73" t="s">
        <v>30</v>
      </c>
      <c r="G206" s="31">
        <v>42350</v>
      </c>
      <c r="H206" s="32">
        <v>978.03</v>
      </c>
      <c r="I206" s="74">
        <v>25</v>
      </c>
      <c r="J206" s="74">
        <f>+G206*2.87%</f>
        <v>1215.4449999999999</v>
      </c>
      <c r="K206" s="74">
        <f>+G206*7.1%</f>
        <v>3006.85</v>
      </c>
      <c r="L206" s="70">
        <v>380.38</v>
      </c>
      <c r="M206" s="74">
        <f>+G206*3.04%</f>
        <v>1287.44</v>
      </c>
      <c r="N206" s="74">
        <f>+G206*7.09%</f>
        <v>3002.6150000000002</v>
      </c>
      <c r="O206" s="32">
        <v>0</v>
      </c>
      <c r="P206" s="74">
        <f>SUM(J206:O206)</f>
        <v>8892.73</v>
      </c>
      <c r="Q206" s="74">
        <f>+H206+I206+J206+M206+O206</f>
        <v>3505.915</v>
      </c>
      <c r="R206" s="74">
        <f>+K206+L206+N206</f>
        <v>6389.8450000000003</v>
      </c>
      <c r="S206" s="74">
        <f>+G206-Q206</f>
        <v>38844.084999999999</v>
      </c>
      <c r="T206" s="76">
        <v>111</v>
      </c>
      <c r="U206" s="27"/>
    </row>
    <row r="207" spans="1:21" ht="16.5" x14ac:dyDescent="0.2">
      <c r="A207" s="71">
        <v>599</v>
      </c>
      <c r="B207" s="72" t="s">
        <v>262</v>
      </c>
      <c r="C207" s="72" t="s">
        <v>263</v>
      </c>
      <c r="D207" s="29" t="s">
        <v>74</v>
      </c>
      <c r="E207" s="30" t="s">
        <v>75</v>
      </c>
      <c r="F207" s="73" t="s">
        <v>30</v>
      </c>
      <c r="G207" s="31">
        <v>29040</v>
      </c>
      <c r="H207" s="32">
        <v>0</v>
      </c>
      <c r="I207" s="74">
        <v>25</v>
      </c>
      <c r="J207" s="74">
        <f>+G207*2.87%</f>
        <v>833.44799999999998</v>
      </c>
      <c r="K207" s="74">
        <f>+G207*7.1%</f>
        <v>2061.8399999999997</v>
      </c>
      <c r="L207" s="70">
        <v>319.44</v>
      </c>
      <c r="M207" s="74">
        <f>+G207*3.04%</f>
        <v>882.81600000000003</v>
      </c>
      <c r="N207" s="74">
        <f>+G207*7.09%</f>
        <v>2058.9360000000001</v>
      </c>
      <c r="O207" s="32">
        <v>0</v>
      </c>
      <c r="P207" s="74">
        <f>SUM(J207:O207)</f>
        <v>6156.48</v>
      </c>
      <c r="Q207" s="74">
        <f>+H207+I207+J207+M207+O207</f>
        <v>1741.2640000000001</v>
      </c>
      <c r="R207" s="74">
        <f>+K207+L207+N207</f>
        <v>4440.2160000000003</v>
      </c>
      <c r="S207" s="74">
        <f>+G207-Q207</f>
        <v>27298.736000000001</v>
      </c>
      <c r="T207" s="76">
        <v>111</v>
      </c>
      <c r="U207" s="27"/>
    </row>
    <row r="208" spans="1:21" ht="16.5" x14ac:dyDescent="0.2">
      <c r="A208" s="71">
        <v>602</v>
      </c>
      <c r="B208" s="72" t="s">
        <v>622</v>
      </c>
      <c r="C208" s="72" t="s">
        <v>623</v>
      </c>
      <c r="D208" s="29" t="s">
        <v>33</v>
      </c>
      <c r="E208" s="30" t="s">
        <v>75</v>
      </c>
      <c r="F208" s="73" t="s">
        <v>30</v>
      </c>
      <c r="G208" s="31">
        <v>29040</v>
      </c>
      <c r="H208" s="32">
        <v>0</v>
      </c>
      <c r="I208" s="74">
        <v>25</v>
      </c>
      <c r="J208" s="74">
        <f>+G208*2.87%</f>
        <v>833.44799999999998</v>
      </c>
      <c r="K208" s="74">
        <f>+G208*7.1%</f>
        <v>2061.8399999999997</v>
      </c>
      <c r="L208" s="70">
        <v>319.44</v>
      </c>
      <c r="M208" s="74">
        <f>+G208*3.04%</f>
        <v>882.81600000000003</v>
      </c>
      <c r="N208" s="74">
        <f>+G208*7.09%</f>
        <v>2058.9360000000001</v>
      </c>
      <c r="O208" s="32">
        <v>0</v>
      </c>
      <c r="P208" s="74">
        <f>SUM(J208:O208)</f>
        <v>6156.48</v>
      </c>
      <c r="Q208" s="74">
        <f>+H208+I208+J208+M208+O208</f>
        <v>1741.2640000000001</v>
      </c>
      <c r="R208" s="74">
        <f>+K208+L208+N208</f>
        <v>4440.2160000000003</v>
      </c>
      <c r="S208" s="74">
        <f>+G208-Q208</f>
        <v>27298.736000000001</v>
      </c>
      <c r="T208" s="76">
        <v>111</v>
      </c>
      <c r="U208" s="27"/>
    </row>
    <row r="209" spans="1:21" ht="16.5" x14ac:dyDescent="0.2">
      <c r="A209" s="71">
        <v>603</v>
      </c>
      <c r="B209" s="72" t="s">
        <v>721</v>
      </c>
      <c r="C209" s="72" t="s">
        <v>722</v>
      </c>
      <c r="D209" s="29" t="s">
        <v>173</v>
      </c>
      <c r="E209" s="30" t="s">
        <v>643</v>
      </c>
      <c r="F209" s="73" t="s">
        <v>30</v>
      </c>
      <c r="G209" s="31">
        <v>29700</v>
      </c>
      <c r="H209" s="32">
        <v>0</v>
      </c>
      <c r="I209" s="74">
        <v>25</v>
      </c>
      <c r="J209" s="74">
        <f>+G209*2.87%</f>
        <v>852.39</v>
      </c>
      <c r="K209" s="74">
        <f>+G209*7.1%</f>
        <v>2108.6999999999998</v>
      </c>
      <c r="L209" s="70">
        <v>326.7</v>
      </c>
      <c r="M209" s="74">
        <f>+G209*3.04%</f>
        <v>902.88</v>
      </c>
      <c r="N209" s="74">
        <f>+G209*7.09%</f>
        <v>2105.73</v>
      </c>
      <c r="O209" s="32">
        <v>0</v>
      </c>
      <c r="P209" s="74">
        <f>SUM(J209:O209)</f>
        <v>6296.4</v>
      </c>
      <c r="Q209" s="74">
        <f>+H209+I209+J209+M209+O209</f>
        <v>1780.27</v>
      </c>
      <c r="R209" s="74">
        <f>+K209+L209+N209</f>
        <v>4541.1299999999992</v>
      </c>
      <c r="S209" s="74">
        <f>+G209-Q209</f>
        <v>27919.73</v>
      </c>
      <c r="T209" s="76">
        <v>111</v>
      </c>
      <c r="U209" s="27"/>
    </row>
    <row r="210" spans="1:21" ht="30" x14ac:dyDescent="0.2">
      <c r="A210" s="71">
        <v>605</v>
      </c>
      <c r="B210" s="72" t="s">
        <v>276</v>
      </c>
      <c r="C210" s="72" t="s">
        <v>277</v>
      </c>
      <c r="D210" s="29" t="s">
        <v>48</v>
      </c>
      <c r="E210" s="30" t="s">
        <v>49</v>
      </c>
      <c r="F210" s="73" t="s">
        <v>30</v>
      </c>
      <c r="G210" s="31">
        <v>10626</v>
      </c>
      <c r="H210" s="32">
        <v>0</v>
      </c>
      <c r="I210" s="74">
        <v>25</v>
      </c>
      <c r="J210" s="74">
        <f>+G210*2.87%</f>
        <v>304.96620000000001</v>
      </c>
      <c r="K210" s="74">
        <f>+G210*7.1%</f>
        <v>754.44599999999991</v>
      </c>
      <c r="L210" s="70">
        <v>116.89</v>
      </c>
      <c r="M210" s="74">
        <f>+G210*3.04%</f>
        <v>323.03039999999999</v>
      </c>
      <c r="N210" s="74">
        <f>+G210*7.09%</f>
        <v>753.38340000000005</v>
      </c>
      <c r="O210" s="32">
        <v>0</v>
      </c>
      <c r="P210" s="74">
        <f>SUM(J210:O210)</f>
        <v>2252.7160000000003</v>
      </c>
      <c r="Q210" s="74">
        <f>+H210+I210+J210+M210+O210</f>
        <v>652.99659999999994</v>
      </c>
      <c r="R210" s="74">
        <f>+K210+L210+N210</f>
        <v>1624.7194</v>
      </c>
      <c r="S210" s="74">
        <f>+G210-Q210</f>
        <v>9973.0033999999996</v>
      </c>
      <c r="T210" s="76">
        <v>111</v>
      </c>
      <c r="U210" s="27"/>
    </row>
    <row r="211" spans="1:21" ht="16.5" x14ac:dyDescent="0.2">
      <c r="A211" s="71">
        <v>606</v>
      </c>
      <c r="B211" s="72" t="s">
        <v>72</v>
      </c>
      <c r="C211" s="72" t="s">
        <v>73</v>
      </c>
      <c r="D211" s="29" t="s">
        <v>74</v>
      </c>
      <c r="E211" s="30" t="s">
        <v>75</v>
      </c>
      <c r="F211" s="73" t="s">
        <v>30</v>
      </c>
      <c r="G211" s="31">
        <v>29040</v>
      </c>
      <c r="H211" s="32">
        <v>0</v>
      </c>
      <c r="I211" s="74">
        <v>25</v>
      </c>
      <c r="J211" s="74">
        <f>+G211*2.87%</f>
        <v>833.44799999999998</v>
      </c>
      <c r="K211" s="74">
        <f>+G211*7.1%</f>
        <v>2061.8399999999997</v>
      </c>
      <c r="L211" s="70">
        <v>319.44</v>
      </c>
      <c r="M211" s="74">
        <f>+G211*3.04%</f>
        <v>882.81600000000003</v>
      </c>
      <c r="N211" s="74">
        <f>+G211*7.09%</f>
        <v>2058.9360000000001</v>
      </c>
      <c r="O211" s="32">
        <v>0</v>
      </c>
      <c r="P211" s="74">
        <f>SUM(J211:O211)</f>
        <v>6156.48</v>
      </c>
      <c r="Q211" s="74">
        <f>+H211+I211+J211+M211+O211</f>
        <v>1741.2640000000001</v>
      </c>
      <c r="R211" s="74">
        <f>+K211+L211+N211</f>
        <v>4440.2160000000003</v>
      </c>
      <c r="S211" s="74">
        <f>+G211-Q211</f>
        <v>27298.736000000001</v>
      </c>
      <c r="T211" s="76">
        <v>111</v>
      </c>
      <c r="U211" s="27"/>
    </row>
    <row r="212" spans="1:21" ht="16.5" x14ac:dyDescent="0.2">
      <c r="A212" s="71">
        <v>607</v>
      </c>
      <c r="B212" s="72" t="s">
        <v>128</v>
      </c>
      <c r="C212" s="72" t="s">
        <v>129</v>
      </c>
      <c r="D212" s="29" t="s">
        <v>130</v>
      </c>
      <c r="E212" s="30" t="s">
        <v>131</v>
      </c>
      <c r="F212" s="73" t="s">
        <v>30</v>
      </c>
      <c r="G212" s="31">
        <v>26400</v>
      </c>
      <c r="H212" s="32">
        <v>0</v>
      </c>
      <c r="I212" s="74">
        <v>25</v>
      </c>
      <c r="J212" s="74">
        <f>+G212*2.87%</f>
        <v>757.68</v>
      </c>
      <c r="K212" s="74">
        <f>+G212*7.1%</f>
        <v>1874.3999999999999</v>
      </c>
      <c r="L212" s="70">
        <v>290.39999999999998</v>
      </c>
      <c r="M212" s="74">
        <f>+G212*3.04%</f>
        <v>802.56</v>
      </c>
      <c r="N212" s="74">
        <f>+G212*7.09%</f>
        <v>1871.7600000000002</v>
      </c>
      <c r="O212" s="32">
        <v>0</v>
      </c>
      <c r="P212" s="74">
        <f>SUM(J212:O212)</f>
        <v>5596.8</v>
      </c>
      <c r="Q212" s="74">
        <f>+H212+I212+J212+M212+O212</f>
        <v>1585.2399999999998</v>
      </c>
      <c r="R212" s="74">
        <f>+K212+L212+N212</f>
        <v>4036.56</v>
      </c>
      <c r="S212" s="74">
        <f>+G212-Q212</f>
        <v>24814.760000000002</v>
      </c>
      <c r="T212" s="76">
        <v>111</v>
      </c>
      <c r="U212" s="27"/>
    </row>
    <row r="213" spans="1:21" ht="16.5" x14ac:dyDescent="0.2">
      <c r="A213" s="71">
        <v>610</v>
      </c>
      <c r="B213" s="72" t="s">
        <v>258</v>
      </c>
      <c r="C213" s="72" t="s">
        <v>259</v>
      </c>
      <c r="D213" s="29" t="s">
        <v>78</v>
      </c>
      <c r="E213" s="30" t="s">
        <v>49</v>
      </c>
      <c r="F213" s="73" t="s">
        <v>30</v>
      </c>
      <c r="G213" s="31">
        <v>12675.3</v>
      </c>
      <c r="H213" s="32">
        <v>0</v>
      </c>
      <c r="I213" s="74">
        <v>25</v>
      </c>
      <c r="J213" s="74">
        <f>+G213*2.87%</f>
        <v>363.78110999999996</v>
      </c>
      <c r="K213" s="74">
        <f>+G213*7.1%</f>
        <v>899.94629999999984</v>
      </c>
      <c r="L213" s="70">
        <v>139.43</v>
      </c>
      <c r="M213" s="74">
        <f>+G213*3.04%</f>
        <v>385.32911999999999</v>
      </c>
      <c r="N213" s="74">
        <f>+G213*7.09%</f>
        <v>898.67876999999999</v>
      </c>
      <c r="O213" s="32">
        <v>0</v>
      </c>
      <c r="P213" s="74">
        <f>SUM(J213:O213)</f>
        <v>2687.1652999999997</v>
      </c>
      <c r="Q213" s="74">
        <f>+H213+I213+J213+M213+O213</f>
        <v>774.11023</v>
      </c>
      <c r="R213" s="74">
        <f>+K213+L213+N213</f>
        <v>1938.0550699999999</v>
      </c>
      <c r="S213" s="74">
        <f>+G213-Q213</f>
        <v>11901.189769999999</v>
      </c>
      <c r="T213" s="76">
        <v>111</v>
      </c>
      <c r="U213" s="27"/>
    </row>
    <row r="214" spans="1:21" ht="16.5" x14ac:dyDescent="0.2">
      <c r="A214" s="71">
        <v>611</v>
      </c>
      <c r="B214" s="72" t="s">
        <v>434</v>
      </c>
      <c r="C214" s="72" t="s">
        <v>435</v>
      </c>
      <c r="D214" s="29" t="s">
        <v>173</v>
      </c>
      <c r="E214" s="30" t="s">
        <v>436</v>
      </c>
      <c r="F214" s="73" t="s">
        <v>30</v>
      </c>
      <c r="G214" s="31">
        <v>25000</v>
      </c>
      <c r="H214" s="32"/>
      <c r="I214" s="74">
        <v>25</v>
      </c>
      <c r="J214" s="74">
        <f>+G214*2.87%</f>
        <v>717.5</v>
      </c>
      <c r="K214" s="74">
        <f>+G214*7.1%</f>
        <v>1774.9999999999998</v>
      </c>
      <c r="L214" s="70">
        <v>275</v>
      </c>
      <c r="M214" s="74">
        <f>+G214*3.04%</f>
        <v>760</v>
      </c>
      <c r="N214" s="74">
        <f>+G214*7.09%</f>
        <v>1772.5000000000002</v>
      </c>
      <c r="O214" s="32"/>
      <c r="P214" s="74">
        <f>SUM(J214:O214)</f>
        <v>5300</v>
      </c>
      <c r="Q214" s="74">
        <f>+H214+I214+J214+M214+O214</f>
        <v>1502.5</v>
      </c>
      <c r="R214" s="74">
        <f>+K214+L214+N214</f>
        <v>3822.5</v>
      </c>
      <c r="S214" s="74">
        <f>+G214-Q214</f>
        <v>23497.5</v>
      </c>
      <c r="T214" s="76">
        <v>111</v>
      </c>
      <c r="U214" s="27"/>
    </row>
    <row r="215" spans="1:21" ht="16.5" x14ac:dyDescent="0.2">
      <c r="A215" s="71">
        <v>612</v>
      </c>
      <c r="B215" s="72" t="s">
        <v>717</v>
      </c>
      <c r="C215" s="72" t="s">
        <v>718</v>
      </c>
      <c r="D215" s="29" t="s">
        <v>33</v>
      </c>
      <c r="E215" s="30" t="s">
        <v>63</v>
      </c>
      <c r="F215" s="73" t="s">
        <v>30</v>
      </c>
      <c r="G215" s="31">
        <v>29040</v>
      </c>
      <c r="H215" s="32">
        <v>0</v>
      </c>
      <c r="I215" s="74">
        <v>25</v>
      </c>
      <c r="J215" s="74">
        <f>+G215*2.87%</f>
        <v>833.44799999999998</v>
      </c>
      <c r="K215" s="74">
        <f>+G215*7.1%</f>
        <v>2061.8399999999997</v>
      </c>
      <c r="L215" s="70">
        <v>319.44</v>
      </c>
      <c r="M215" s="74">
        <f>+G215*3.04%</f>
        <v>882.81600000000003</v>
      </c>
      <c r="N215" s="74">
        <f>+G215*7.09%</f>
        <v>2058.9360000000001</v>
      </c>
      <c r="O215" s="32">
        <v>0</v>
      </c>
      <c r="P215" s="74">
        <f>SUM(J215:O215)</f>
        <v>6156.48</v>
      </c>
      <c r="Q215" s="74">
        <f>+H215+I215+J215+M215+O215</f>
        <v>1741.2640000000001</v>
      </c>
      <c r="R215" s="74">
        <f>+K215+L215+N215</f>
        <v>4440.2160000000003</v>
      </c>
      <c r="S215" s="74">
        <f>+G215-Q215</f>
        <v>27298.736000000001</v>
      </c>
      <c r="T215" s="76">
        <v>111</v>
      </c>
      <c r="U215" s="27"/>
    </row>
    <row r="216" spans="1:21" ht="16.5" x14ac:dyDescent="0.2">
      <c r="A216" s="71">
        <v>613</v>
      </c>
      <c r="B216" s="72" t="s">
        <v>625</v>
      </c>
      <c r="C216" s="72" t="s">
        <v>626</v>
      </c>
      <c r="D216" s="29" t="s">
        <v>144</v>
      </c>
      <c r="E216" s="30" t="s">
        <v>627</v>
      </c>
      <c r="F216" s="73" t="s">
        <v>30</v>
      </c>
      <c r="G216" s="31">
        <v>36300</v>
      </c>
      <c r="H216" s="32">
        <v>124.16</v>
      </c>
      <c r="I216" s="74">
        <v>25</v>
      </c>
      <c r="J216" s="74">
        <f>+G216*2.87%</f>
        <v>1041.81</v>
      </c>
      <c r="K216" s="74">
        <f>+G216*7.1%</f>
        <v>2577.2999999999997</v>
      </c>
      <c r="L216" s="70">
        <v>380.38</v>
      </c>
      <c r="M216" s="74">
        <f>+G216*3.04%</f>
        <v>1103.52</v>
      </c>
      <c r="N216" s="74">
        <f>+G216*7.09%</f>
        <v>2573.67</v>
      </c>
      <c r="O216" s="32">
        <v>0</v>
      </c>
      <c r="P216" s="74">
        <f>SUM(J216:O216)</f>
        <v>7676.68</v>
      </c>
      <c r="Q216" s="74">
        <f>+H216+I216+J216+M216+O216</f>
        <v>2294.4899999999998</v>
      </c>
      <c r="R216" s="74">
        <f>+K216+L216+N216</f>
        <v>5531.35</v>
      </c>
      <c r="S216" s="74">
        <f>+G216-Q216</f>
        <v>34005.51</v>
      </c>
      <c r="T216" s="76">
        <v>111</v>
      </c>
      <c r="U216" s="27"/>
    </row>
    <row r="217" spans="1:21" ht="16.5" x14ac:dyDescent="0.2">
      <c r="A217" s="71">
        <v>615</v>
      </c>
      <c r="B217" s="72" t="s">
        <v>234</v>
      </c>
      <c r="C217" s="72" t="s">
        <v>235</v>
      </c>
      <c r="D217" s="29" t="s">
        <v>108</v>
      </c>
      <c r="E217" s="30" t="s">
        <v>109</v>
      </c>
      <c r="F217" s="73" t="s">
        <v>30</v>
      </c>
      <c r="G217" s="31">
        <v>24200</v>
      </c>
      <c r="H217" s="32">
        <v>0</v>
      </c>
      <c r="I217" s="74">
        <v>25</v>
      </c>
      <c r="J217" s="74">
        <f>+G217*2.87%</f>
        <v>694.54</v>
      </c>
      <c r="K217" s="74">
        <f>+G217*7.1%</f>
        <v>1718.1999999999998</v>
      </c>
      <c r="L217" s="70">
        <v>266.2</v>
      </c>
      <c r="M217" s="74">
        <f>+G217*3.04%</f>
        <v>735.68</v>
      </c>
      <c r="N217" s="74">
        <f>+G217*7.09%</f>
        <v>1715.7800000000002</v>
      </c>
      <c r="O217" s="32">
        <v>0</v>
      </c>
      <c r="P217" s="74">
        <f>SUM(J217:O217)</f>
        <v>5130.3999999999996</v>
      </c>
      <c r="Q217" s="74">
        <f>+H217+I217+J217+M217+O217</f>
        <v>1455.2199999999998</v>
      </c>
      <c r="R217" s="74">
        <f>+K217+L217+N217</f>
        <v>3700.1800000000003</v>
      </c>
      <c r="S217" s="74">
        <f>+G217-Q217</f>
        <v>22744.78</v>
      </c>
      <c r="T217" s="76">
        <v>111</v>
      </c>
      <c r="U217" s="27"/>
    </row>
    <row r="218" spans="1:21" ht="16.5" x14ac:dyDescent="0.2">
      <c r="A218" s="71">
        <v>616</v>
      </c>
      <c r="B218" s="72" t="s">
        <v>879</v>
      </c>
      <c r="C218" s="72" t="s">
        <v>880</v>
      </c>
      <c r="D218" s="29" t="s">
        <v>108</v>
      </c>
      <c r="E218" s="30" t="s">
        <v>300</v>
      </c>
      <c r="F218" s="73" t="s">
        <v>30</v>
      </c>
      <c r="G218" s="31">
        <v>36300</v>
      </c>
      <c r="H218" s="32">
        <v>0</v>
      </c>
      <c r="I218" s="74">
        <v>25</v>
      </c>
      <c r="J218" s="74">
        <f>+G218*2.87%</f>
        <v>1041.81</v>
      </c>
      <c r="K218" s="74">
        <f>+G218*7.1%</f>
        <v>2577.2999999999997</v>
      </c>
      <c r="L218" s="70">
        <v>380.38</v>
      </c>
      <c r="M218" s="74">
        <f>+G218*3.04%</f>
        <v>1103.52</v>
      </c>
      <c r="N218" s="74">
        <f>+G218*7.09%</f>
        <v>2573.67</v>
      </c>
      <c r="O218" s="32">
        <v>835.89</v>
      </c>
      <c r="P218" s="74">
        <f>SUM(J218:O218)</f>
        <v>8512.57</v>
      </c>
      <c r="Q218" s="74">
        <f>+H218+I218+J218+M218+O218</f>
        <v>3006.22</v>
      </c>
      <c r="R218" s="74">
        <f>+K218+L218+N218</f>
        <v>5531.35</v>
      </c>
      <c r="S218" s="74">
        <f>+G218-Q218</f>
        <v>33293.78</v>
      </c>
      <c r="T218" s="76">
        <v>111</v>
      </c>
      <c r="U218" s="27"/>
    </row>
    <row r="219" spans="1:21" ht="16.5" x14ac:dyDescent="0.2">
      <c r="A219" s="71">
        <v>617</v>
      </c>
      <c r="B219" s="72" t="s">
        <v>566</v>
      </c>
      <c r="C219" s="72" t="s">
        <v>567</v>
      </c>
      <c r="D219" s="29" t="s">
        <v>108</v>
      </c>
      <c r="E219" s="30" t="s">
        <v>97</v>
      </c>
      <c r="F219" s="73" t="s">
        <v>30</v>
      </c>
      <c r="G219" s="31">
        <v>22770</v>
      </c>
      <c r="H219" s="32">
        <v>0</v>
      </c>
      <c r="I219" s="74">
        <v>25</v>
      </c>
      <c r="J219" s="74">
        <f>+G219*2.87%</f>
        <v>653.49900000000002</v>
      </c>
      <c r="K219" s="74">
        <f>+G219*7.1%</f>
        <v>1616.6699999999998</v>
      </c>
      <c r="L219" s="70">
        <v>250.47</v>
      </c>
      <c r="M219" s="74">
        <f>+G219*3.04%</f>
        <v>692.20799999999997</v>
      </c>
      <c r="N219" s="74">
        <f>+G219*7.09%</f>
        <v>1614.393</v>
      </c>
      <c r="O219" s="32">
        <v>0</v>
      </c>
      <c r="P219" s="74">
        <f>SUM(J219:O219)</f>
        <v>4827.24</v>
      </c>
      <c r="Q219" s="74">
        <f>+H219+I219+J219+M219+O219</f>
        <v>1370.7069999999999</v>
      </c>
      <c r="R219" s="74">
        <f>+K219+L219+N219</f>
        <v>3481.5329999999999</v>
      </c>
      <c r="S219" s="74">
        <f>+G219-Q219</f>
        <v>21399.293000000001</v>
      </c>
      <c r="T219" s="76">
        <v>111</v>
      </c>
      <c r="U219" s="27"/>
    </row>
    <row r="220" spans="1:21" ht="16.5" x14ac:dyDescent="0.2">
      <c r="A220" s="71">
        <v>619</v>
      </c>
      <c r="B220" s="72" t="s">
        <v>537</v>
      </c>
      <c r="C220" s="72" t="s">
        <v>538</v>
      </c>
      <c r="D220" s="29" t="s">
        <v>66</v>
      </c>
      <c r="E220" s="30" t="s">
        <v>531</v>
      </c>
      <c r="F220" s="73" t="s">
        <v>30</v>
      </c>
      <c r="G220" s="31">
        <v>36740</v>
      </c>
      <c r="H220" s="32">
        <v>186.26</v>
      </c>
      <c r="I220" s="74">
        <v>25</v>
      </c>
      <c r="J220" s="74">
        <f>+G220*2.87%</f>
        <v>1054.4380000000001</v>
      </c>
      <c r="K220" s="74">
        <f>+G220*7.1%</f>
        <v>2608.54</v>
      </c>
      <c r="L220" s="70">
        <v>380.38</v>
      </c>
      <c r="M220" s="74">
        <f>+G220*3.04%</f>
        <v>1116.896</v>
      </c>
      <c r="N220" s="74">
        <f>+G220*7.09%</f>
        <v>2604.866</v>
      </c>
      <c r="O220" s="32">
        <v>0</v>
      </c>
      <c r="P220" s="74">
        <f>SUM(J220:O220)</f>
        <v>7765.12</v>
      </c>
      <c r="Q220" s="74">
        <f>+H220+I220+J220+M220+O220</f>
        <v>2382.5940000000001</v>
      </c>
      <c r="R220" s="74">
        <f>+K220+L220+N220</f>
        <v>5593.7860000000001</v>
      </c>
      <c r="S220" s="74">
        <f>+G220-Q220</f>
        <v>34357.406000000003</v>
      </c>
      <c r="T220" s="76">
        <v>111</v>
      </c>
      <c r="U220" s="27"/>
    </row>
    <row r="221" spans="1:21" ht="16.5" x14ac:dyDescent="0.2">
      <c r="A221" s="71">
        <v>620</v>
      </c>
      <c r="B221" s="72" t="s">
        <v>388</v>
      </c>
      <c r="C221" s="72" t="s">
        <v>389</v>
      </c>
      <c r="D221" s="29" t="s">
        <v>108</v>
      </c>
      <c r="E221" s="30" t="s">
        <v>145</v>
      </c>
      <c r="F221" s="73" t="s">
        <v>30</v>
      </c>
      <c r="G221" s="31">
        <v>22770</v>
      </c>
      <c r="H221" s="32">
        <v>0</v>
      </c>
      <c r="I221" s="74">
        <v>25</v>
      </c>
      <c r="J221" s="74">
        <f>+G221*2.87%</f>
        <v>653.49900000000002</v>
      </c>
      <c r="K221" s="74">
        <f>+G221*7.1%</f>
        <v>1616.6699999999998</v>
      </c>
      <c r="L221" s="70">
        <v>250.47</v>
      </c>
      <c r="M221" s="74">
        <f>+G221*3.04%</f>
        <v>692.20799999999997</v>
      </c>
      <c r="N221" s="74">
        <f>+G221*7.09%</f>
        <v>1614.393</v>
      </c>
      <c r="O221" s="32">
        <v>0</v>
      </c>
      <c r="P221" s="74">
        <f>SUM(J221:O221)</f>
        <v>4827.24</v>
      </c>
      <c r="Q221" s="74">
        <f>+H221+I221+J221+M221+O221</f>
        <v>1370.7069999999999</v>
      </c>
      <c r="R221" s="74">
        <f>+K221+L221+N221</f>
        <v>3481.5329999999999</v>
      </c>
      <c r="S221" s="74">
        <f>+G221-Q221</f>
        <v>21399.293000000001</v>
      </c>
      <c r="T221" s="76">
        <v>111</v>
      </c>
      <c r="U221" s="27"/>
    </row>
    <row r="222" spans="1:21" ht="16.5" x14ac:dyDescent="0.2">
      <c r="A222" s="85">
        <v>621</v>
      </c>
      <c r="B222" s="83" t="s">
        <v>251</v>
      </c>
      <c r="C222" s="83" t="s">
        <v>252</v>
      </c>
      <c r="D222" s="29" t="s">
        <v>108</v>
      </c>
      <c r="E222" s="29" t="s">
        <v>97</v>
      </c>
      <c r="F222" s="73" t="s">
        <v>30</v>
      </c>
      <c r="G222" s="31">
        <v>22770</v>
      </c>
      <c r="H222" s="32">
        <v>0</v>
      </c>
      <c r="I222" s="74">
        <v>25</v>
      </c>
      <c r="J222" s="74">
        <f>+G222*2.87%</f>
        <v>653.49900000000002</v>
      </c>
      <c r="K222" s="74">
        <f>+G222*7.1%</f>
        <v>1616.6699999999998</v>
      </c>
      <c r="L222" s="70">
        <v>250.47</v>
      </c>
      <c r="M222" s="74">
        <f>+G222*3.04%</f>
        <v>692.20799999999997</v>
      </c>
      <c r="N222" s="74">
        <f>+G222*7.09%</f>
        <v>1614.393</v>
      </c>
      <c r="O222" s="32">
        <v>0</v>
      </c>
      <c r="P222" s="74">
        <f>SUM(J222:O222)</f>
        <v>4827.24</v>
      </c>
      <c r="Q222" s="74">
        <f>+H222+I222+J222+M222+O222</f>
        <v>1370.7069999999999</v>
      </c>
      <c r="R222" s="74">
        <f>+K222+L222+N222</f>
        <v>3481.5329999999999</v>
      </c>
      <c r="S222" s="74">
        <f>+G222-Q222</f>
        <v>21399.293000000001</v>
      </c>
      <c r="T222" s="76">
        <v>111</v>
      </c>
      <c r="U222" s="27"/>
    </row>
    <row r="223" spans="1:21" ht="16.5" x14ac:dyDescent="0.2">
      <c r="A223" s="71">
        <v>622</v>
      </c>
      <c r="B223" s="72" t="s">
        <v>299</v>
      </c>
      <c r="C223" s="72" t="s">
        <v>295</v>
      </c>
      <c r="D223" s="29" t="s">
        <v>78</v>
      </c>
      <c r="E223" s="30" t="s">
        <v>300</v>
      </c>
      <c r="F223" s="73" t="s">
        <v>30</v>
      </c>
      <c r="G223" s="31">
        <v>30184</v>
      </c>
      <c r="H223" s="32">
        <v>0</v>
      </c>
      <c r="I223" s="74">
        <v>25</v>
      </c>
      <c r="J223" s="74">
        <f>+G223*2.87%</f>
        <v>866.2808</v>
      </c>
      <c r="K223" s="74">
        <f>+G223*7.1%</f>
        <v>2143.0639999999999</v>
      </c>
      <c r="L223" s="70">
        <v>332.02</v>
      </c>
      <c r="M223" s="74">
        <f>+G223*3.04%</f>
        <v>917.59360000000004</v>
      </c>
      <c r="N223" s="74">
        <f>+G223*7.09%</f>
        <v>2140.0455999999999</v>
      </c>
      <c r="O223" s="32">
        <v>0</v>
      </c>
      <c r="P223" s="74">
        <f>SUM(J223:O223)</f>
        <v>6399.003999999999</v>
      </c>
      <c r="Q223" s="74">
        <f>+H223+I223+J223+M223+O223</f>
        <v>1808.8744000000002</v>
      </c>
      <c r="R223" s="74">
        <f>+K223+L223+N223</f>
        <v>4615.1296000000002</v>
      </c>
      <c r="S223" s="74">
        <f>+G223-Q223</f>
        <v>28375.125599999999</v>
      </c>
      <c r="T223" s="76">
        <v>111</v>
      </c>
      <c r="U223" s="27"/>
    </row>
    <row r="224" spans="1:21" ht="16.5" x14ac:dyDescent="0.2">
      <c r="A224" s="71">
        <v>623</v>
      </c>
      <c r="B224" s="72" t="s">
        <v>266</v>
      </c>
      <c r="C224" s="72" t="s">
        <v>267</v>
      </c>
      <c r="D224" s="29" t="s">
        <v>74</v>
      </c>
      <c r="E224" s="30" t="s">
        <v>75</v>
      </c>
      <c r="F224" s="73" t="s">
        <v>30</v>
      </c>
      <c r="G224" s="31">
        <v>36300</v>
      </c>
      <c r="H224" s="32">
        <v>124.16</v>
      </c>
      <c r="I224" s="74">
        <v>25</v>
      </c>
      <c r="J224" s="74">
        <f>+G224*2.87%</f>
        <v>1041.81</v>
      </c>
      <c r="K224" s="74">
        <f>+G224*7.1%</f>
        <v>2577.2999999999997</v>
      </c>
      <c r="L224" s="70">
        <v>380.38</v>
      </c>
      <c r="M224" s="74">
        <f>+G224*3.04%</f>
        <v>1103.52</v>
      </c>
      <c r="N224" s="74">
        <f>+G224*7.09%</f>
        <v>2573.67</v>
      </c>
      <c r="O224" s="32">
        <v>0</v>
      </c>
      <c r="P224" s="74">
        <f>SUM(J224:O224)</f>
        <v>7676.68</v>
      </c>
      <c r="Q224" s="74">
        <f>+H224+I224+J224+M224+O224</f>
        <v>2294.4899999999998</v>
      </c>
      <c r="R224" s="74">
        <f>+K224+L224+N224</f>
        <v>5531.35</v>
      </c>
      <c r="S224" s="74">
        <f>+G224-Q224</f>
        <v>34005.51</v>
      </c>
      <c r="T224" s="76">
        <v>111</v>
      </c>
      <c r="U224" s="27"/>
    </row>
    <row r="225" spans="1:21" ht="16.5" x14ac:dyDescent="0.2">
      <c r="A225" s="71">
        <v>624</v>
      </c>
      <c r="B225" s="72" t="s">
        <v>677</v>
      </c>
      <c r="C225" s="72" t="s">
        <v>678</v>
      </c>
      <c r="D225" s="29" t="s">
        <v>130</v>
      </c>
      <c r="E225" s="30" t="s">
        <v>250</v>
      </c>
      <c r="F225" s="73" t="s">
        <v>30</v>
      </c>
      <c r="G225" s="31">
        <v>23000</v>
      </c>
      <c r="H225" s="32">
        <v>0</v>
      </c>
      <c r="I225" s="74">
        <v>25</v>
      </c>
      <c r="J225" s="74">
        <f>+G225*2.87%</f>
        <v>660.1</v>
      </c>
      <c r="K225" s="74">
        <f>+G225*7.1%</f>
        <v>1632.9999999999998</v>
      </c>
      <c r="L225" s="70">
        <v>253</v>
      </c>
      <c r="M225" s="74">
        <f>+G225*3.04%</f>
        <v>699.2</v>
      </c>
      <c r="N225" s="74">
        <f>+G225*7.09%</f>
        <v>1630.7</v>
      </c>
      <c r="O225" s="32">
        <v>0</v>
      </c>
      <c r="P225" s="74">
        <f>SUM(J225:O225)</f>
        <v>4876</v>
      </c>
      <c r="Q225" s="74">
        <f>+H225+I225+J225+M225+O225</f>
        <v>1384.3000000000002</v>
      </c>
      <c r="R225" s="74">
        <f>+K225+L225+N225</f>
        <v>3516.7</v>
      </c>
      <c r="S225" s="74">
        <f>+G225-Q225</f>
        <v>21615.7</v>
      </c>
      <c r="T225" s="76">
        <v>111</v>
      </c>
      <c r="U225" s="27"/>
    </row>
    <row r="226" spans="1:21" ht="16.5" x14ac:dyDescent="0.2">
      <c r="A226" s="71">
        <v>625</v>
      </c>
      <c r="B226" s="72" t="s">
        <v>376</v>
      </c>
      <c r="C226" s="72" t="s">
        <v>377</v>
      </c>
      <c r="D226" s="29" t="s">
        <v>108</v>
      </c>
      <c r="E226" s="30" t="s">
        <v>378</v>
      </c>
      <c r="F226" s="73" t="s">
        <v>30</v>
      </c>
      <c r="G226" s="31">
        <v>15180</v>
      </c>
      <c r="H226" s="32">
        <v>0</v>
      </c>
      <c r="I226" s="74">
        <v>25</v>
      </c>
      <c r="J226" s="74">
        <f>+G226*2.87%</f>
        <v>435.666</v>
      </c>
      <c r="K226" s="74">
        <f>+G226*7.1%</f>
        <v>1077.78</v>
      </c>
      <c r="L226" s="70">
        <v>166.98</v>
      </c>
      <c r="M226" s="74">
        <f>+G226*3.04%</f>
        <v>461.47199999999998</v>
      </c>
      <c r="N226" s="74">
        <f>+G226*7.09%</f>
        <v>1076.2620000000002</v>
      </c>
      <c r="O226" s="32">
        <v>0</v>
      </c>
      <c r="P226" s="74">
        <f>SUM(J226:O226)</f>
        <v>3218.1600000000003</v>
      </c>
      <c r="Q226" s="74">
        <f>+H226+I226+J226+M226+O226</f>
        <v>922.13799999999992</v>
      </c>
      <c r="R226" s="74">
        <f>+K226+L226+N226</f>
        <v>2321.0219999999999</v>
      </c>
      <c r="S226" s="74">
        <f>+G226-Q226</f>
        <v>14257.862000000001</v>
      </c>
      <c r="T226" s="76">
        <v>111</v>
      </c>
      <c r="U226" s="27"/>
    </row>
    <row r="227" spans="1:21" ht="30" x14ac:dyDescent="0.2">
      <c r="A227" s="71">
        <v>626</v>
      </c>
      <c r="B227" s="72" t="s">
        <v>820</v>
      </c>
      <c r="C227" s="72" t="s">
        <v>821</v>
      </c>
      <c r="D227" s="29" t="s">
        <v>48</v>
      </c>
      <c r="E227" s="30" t="s">
        <v>49</v>
      </c>
      <c r="F227" s="73" t="s">
        <v>30</v>
      </c>
      <c r="G227" s="31">
        <v>10626</v>
      </c>
      <c r="H227" s="32">
        <v>0</v>
      </c>
      <c r="I227" s="74">
        <v>25</v>
      </c>
      <c r="J227" s="74">
        <f>+G227*2.87%</f>
        <v>304.96620000000001</v>
      </c>
      <c r="K227" s="74">
        <f>+G227*7.1%</f>
        <v>754.44599999999991</v>
      </c>
      <c r="L227" s="70">
        <v>116.89</v>
      </c>
      <c r="M227" s="74">
        <f>+G227*3.04%</f>
        <v>323.03039999999999</v>
      </c>
      <c r="N227" s="74">
        <f>+G227*7.09%</f>
        <v>753.38340000000005</v>
      </c>
      <c r="O227" s="32">
        <v>0</v>
      </c>
      <c r="P227" s="74">
        <f>SUM(J227:O227)</f>
        <v>2252.7160000000003</v>
      </c>
      <c r="Q227" s="74">
        <f>+H227+I227+J227+M227+O227</f>
        <v>652.99659999999994</v>
      </c>
      <c r="R227" s="74">
        <f>+K227+L227+N227</f>
        <v>1624.7194</v>
      </c>
      <c r="S227" s="74">
        <f>+G227-Q227</f>
        <v>9973.0033999999996</v>
      </c>
      <c r="T227" s="76">
        <v>111</v>
      </c>
      <c r="U227" s="27"/>
    </row>
    <row r="228" spans="1:21" ht="16.5" x14ac:dyDescent="0.2">
      <c r="A228" s="71">
        <v>627</v>
      </c>
      <c r="B228" s="72" t="s">
        <v>816</v>
      </c>
      <c r="C228" s="72" t="s">
        <v>817</v>
      </c>
      <c r="D228" s="29" t="s">
        <v>45</v>
      </c>
      <c r="E228" s="30" t="s">
        <v>131</v>
      </c>
      <c r="F228" s="73" t="s">
        <v>30</v>
      </c>
      <c r="G228" s="31">
        <v>27830</v>
      </c>
      <c r="H228" s="32">
        <v>0</v>
      </c>
      <c r="I228" s="74">
        <v>25</v>
      </c>
      <c r="J228" s="74">
        <f>+G228*2.87%</f>
        <v>798.721</v>
      </c>
      <c r="K228" s="74">
        <f>+G228*7.1%</f>
        <v>1975.9299999999998</v>
      </c>
      <c r="L228" s="70">
        <v>306.13</v>
      </c>
      <c r="M228" s="74">
        <f>+G228*3.04%</f>
        <v>846.03200000000004</v>
      </c>
      <c r="N228" s="74">
        <f>+G228*7.09%</f>
        <v>1973.1470000000002</v>
      </c>
      <c r="O228" s="32">
        <v>0</v>
      </c>
      <c r="P228" s="74">
        <f>SUM(J228:O228)</f>
        <v>5899.96</v>
      </c>
      <c r="Q228" s="74">
        <f>+H228+I228+J228+M228+O228</f>
        <v>1669.7530000000002</v>
      </c>
      <c r="R228" s="74">
        <f>+K228+L228+N228</f>
        <v>4255.2070000000003</v>
      </c>
      <c r="S228" s="74">
        <f>+G228-Q228</f>
        <v>26160.246999999999</v>
      </c>
      <c r="T228" s="76">
        <v>111</v>
      </c>
      <c r="U228" s="27"/>
    </row>
    <row r="229" spans="1:21" ht="16.5" x14ac:dyDescent="0.2">
      <c r="A229" s="71">
        <v>629</v>
      </c>
      <c r="B229" s="72" t="s">
        <v>509</v>
      </c>
      <c r="C229" s="72" t="s">
        <v>510</v>
      </c>
      <c r="D229" s="29" t="s">
        <v>209</v>
      </c>
      <c r="E229" s="30" t="s">
        <v>145</v>
      </c>
      <c r="F229" s="73" t="s">
        <v>30</v>
      </c>
      <c r="G229" s="31">
        <v>22770</v>
      </c>
      <c r="H229" s="32">
        <v>0</v>
      </c>
      <c r="I229" s="74">
        <v>25</v>
      </c>
      <c r="J229" s="74">
        <f>+G229*2.87%</f>
        <v>653.49900000000002</v>
      </c>
      <c r="K229" s="74">
        <f>+G229*7.1%</f>
        <v>1616.6699999999998</v>
      </c>
      <c r="L229" s="70">
        <v>250.47</v>
      </c>
      <c r="M229" s="74">
        <f>+G229*3.04%</f>
        <v>692.20799999999997</v>
      </c>
      <c r="N229" s="74">
        <f>+G229*7.09%</f>
        <v>1614.393</v>
      </c>
      <c r="O229" s="32">
        <v>0</v>
      </c>
      <c r="P229" s="74">
        <f>SUM(J229:O229)</f>
        <v>4827.24</v>
      </c>
      <c r="Q229" s="74">
        <f>+H229+I229+J229+M229+O229</f>
        <v>1370.7069999999999</v>
      </c>
      <c r="R229" s="74">
        <f>+K229+L229+N229</f>
        <v>3481.5329999999999</v>
      </c>
      <c r="S229" s="74">
        <f>+G229-Q229</f>
        <v>21399.293000000001</v>
      </c>
      <c r="T229" s="76">
        <v>111</v>
      </c>
      <c r="U229" s="27"/>
    </row>
    <row r="230" spans="1:21" ht="16.5" x14ac:dyDescent="0.2">
      <c r="A230" s="71">
        <v>630</v>
      </c>
      <c r="B230" s="72" t="s">
        <v>529</v>
      </c>
      <c r="C230" s="72" t="s">
        <v>530</v>
      </c>
      <c r="D230" s="29" t="s">
        <v>108</v>
      </c>
      <c r="E230" s="30" t="s">
        <v>531</v>
      </c>
      <c r="F230" s="73" t="s">
        <v>30</v>
      </c>
      <c r="G230" s="31">
        <v>34870</v>
      </c>
      <c r="H230" s="32">
        <v>0</v>
      </c>
      <c r="I230" s="74">
        <v>25</v>
      </c>
      <c r="J230" s="74">
        <f>+G230*2.87%</f>
        <v>1000.769</v>
      </c>
      <c r="K230" s="74">
        <f>+G230*7.1%</f>
        <v>2475.77</v>
      </c>
      <c r="L230" s="70">
        <v>380.38</v>
      </c>
      <c r="M230" s="74">
        <f>+G230*3.04%</f>
        <v>1060.048</v>
      </c>
      <c r="N230" s="74">
        <f>+G230*7.09%</f>
        <v>2472.2830000000004</v>
      </c>
      <c r="O230" s="32">
        <v>0</v>
      </c>
      <c r="P230" s="74">
        <f>SUM(J230:O230)</f>
        <v>7389.25</v>
      </c>
      <c r="Q230" s="74">
        <f>+H230+I230+J230+M230+O230</f>
        <v>2085.817</v>
      </c>
      <c r="R230" s="74">
        <f>+K230+L230+N230</f>
        <v>5328.4330000000009</v>
      </c>
      <c r="S230" s="74">
        <f>+G230-Q230</f>
        <v>32784.182999999997</v>
      </c>
      <c r="T230" s="76">
        <v>111</v>
      </c>
      <c r="U230" s="27"/>
    </row>
    <row r="231" spans="1:21" s="44" customFormat="1" ht="30" x14ac:dyDescent="0.2">
      <c r="A231" s="71">
        <v>635</v>
      </c>
      <c r="B231" s="72" t="s">
        <v>444</v>
      </c>
      <c r="C231" s="72" t="s">
        <v>445</v>
      </c>
      <c r="D231" s="29" t="s">
        <v>56</v>
      </c>
      <c r="E231" s="30" t="s">
        <v>446</v>
      </c>
      <c r="F231" s="73" t="s">
        <v>30</v>
      </c>
      <c r="G231" s="31">
        <v>46585</v>
      </c>
      <c r="H231" s="32">
        <v>1575.74</v>
      </c>
      <c r="I231" s="74">
        <v>25</v>
      </c>
      <c r="J231" s="74">
        <f>+G231*2.87%</f>
        <v>1336.9894999999999</v>
      </c>
      <c r="K231" s="74">
        <f>+G231*7.1%</f>
        <v>3307.5349999999999</v>
      </c>
      <c r="L231" s="70">
        <v>380.38</v>
      </c>
      <c r="M231" s="74">
        <f>+G231*3.04%</f>
        <v>1416.184</v>
      </c>
      <c r="N231" s="74">
        <f>+G231*7.09%</f>
        <v>3302.8765000000003</v>
      </c>
      <c r="O231" s="32"/>
      <c r="P231" s="74">
        <f>SUM(J231:O231)</f>
        <v>9743.9650000000001</v>
      </c>
      <c r="Q231" s="74">
        <f>+H231+I231+J231+M231+O231</f>
        <v>4353.9134999999997</v>
      </c>
      <c r="R231" s="74">
        <f>+K231+L231+N231</f>
        <v>6990.7915000000003</v>
      </c>
      <c r="S231" s="74">
        <f>+G231-Q231</f>
        <v>42231.086499999998</v>
      </c>
      <c r="T231" s="76">
        <v>111</v>
      </c>
      <c r="U231" s="27"/>
    </row>
    <row r="232" spans="1:21" s="44" customFormat="1" ht="16.5" x14ac:dyDescent="0.2">
      <c r="A232" s="71">
        <v>637</v>
      </c>
      <c r="B232" s="72" t="s">
        <v>611</v>
      </c>
      <c r="C232" s="72" t="s">
        <v>612</v>
      </c>
      <c r="D232" s="29" t="s">
        <v>74</v>
      </c>
      <c r="E232" s="30" t="s">
        <v>257</v>
      </c>
      <c r="F232" s="73" t="s">
        <v>30</v>
      </c>
      <c r="G232" s="31">
        <v>54450</v>
      </c>
      <c r="H232" s="32">
        <v>2747.83</v>
      </c>
      <c r="I232" s="74">
        <v>25</v>
      </c>
      <c r="J232" s="74">
        <f>+G232*2.87%</f>
        <v>1562.7149999999999</v>
      </c>
      <c r="K232" s="74">
        <f>+G232*7.1%</f>
        <v>3865.95</v>
      </c>
      <c r="L232" s="70">
        <v>380.38</v>
      </c>
      <c r="M232" s="74">
        <f>+G232*3.04%</f>
        <v>1655.28</v>
      </c>
      <c r="N232" s="74">
        <f>+G232*7.09%</f>
        <v>3860.5050000000001</v>
      </c>
      <c r="O232" s="32">
        <v>0</v>
      </c>
      <c r="P232" s="74">
        <f>SUM(J232:O232)</f>
        <v>11324.83</v>
      </c>
      <c r="Q232" s="74">
        <f>+H232+I232+J232+M232+O232</f>
        <v>5990.8249999999998</v>
      </c>
      <c r="R232" s="74">
        <f>+K232+L232+N232</f>
        <v>8106.835</v>
      </c>
      <c r="S232" s="74">
        <f>+G232-Q232</f>
        <v>48459.175000000003</v>
      </c>
      <c r="T232" s="76">
        <v>111</v>
      </c>
      <c r="U232" s="27"/>
    </row>
    <row r="233" spans="1:21" ht="16.5" x14ac:dyDescent="0.2">
      <c r="A233" s="71">
        <v>639</v>
      </c>
      <c r="B233" s="72" t="s">
        <v>408</v>
      </c>
      <c r="C233" s="72" t="s">
        <v>606</v>
      </c>
      <c r="D233" s="29" t="s">
        <v>318</v>
      </c>
      <c r="E233" s="30" t="s">
        <v>53</v>
      </c>
      <c r="F233" s="73" t="s">
        <v>30</v>
      </c>
      <c r="G233" s="31">
        <v>19734</v>
      </c>
      <c r="H233" s="32">
        <v>0</v>
      </c>
      <c r="I233" s="74">
        <v>25</v>
      </c>
      <c r="J233" s="74">
        <f>+G233*2.87%</f>
        <v>566.36580000000004</v>
      </c>
      <c r="K233" s="74">
        <f>+G233*7.1%</f>
        <v>1401.1139999999998</v>
      </c>
      <c r="L233" s="70">
        <v>217.07</v>
      </c>
      <c r="M233" s="74">
        <f>+G233*3.04%</f>
        <v>599.91359999999997</v>
      </c>
      <c r="N233" s="74">
        <f>+G233*7.09%</f>
        <v>1399.1406000000002</v>
      </c>
      <c r="O233" s="75">
        <v>0</v>
      </c>
      <c r="P233" s="74">
        <f>SUM(J233:O233)</f>
        <v>4183.6039999999994</v>
      </c>
      <c r="Q233" s="74">
        <f>+H233+I233+J233+M233+O233</f>
        <v>1191.2793999999999</v>
      </c>
      <c r="R233" s="74">
        <f>+K233+L233+N233</f>
        <v>3017.3245999999999</v>
      </c>
      <c r="S233" s="74">
        <f>+G233-Q233</f>
        <v>18542.720600000001</v>
      </c>
      <c r="T233" s="76">
        <v>111</v>
      </c>
      <c r="U233" s="27"/>
    </row>
    <row r="234" spans="1:21" ht="16.5" x14ac:dyDescent="0.2">
      <c r="A234" s="71">
        <v>642</v>
      </c>
      <c r="B234" s="72" t="s">
        <v>35</v>
      </c>
      <c r="C234" s="72" t="s">
        <v>36</v>
      </c>
      <c r="D234" s="29" t="s">
        <v>37</v>
      </c>
      <c r="E234" s="30" t="s">
        <v>38</v>
      </c>
      <c r="F234" s="73" t="s">
        <v>30</v>
      </c>
      <c r="G234" s="31">
        <v>58080</v>
      </c>
      <c r="H234" s="32">
        <v>3430.93</v>
      </c>
      <c r="I234" s="74">
        <v>25</v>
      </c>
      <c r="J234" s="74">
        <f>+G234*2.87%</f>
        <v>1666.896</v>
      </c>
      <c r="K234" s="74">
        <f>+G234*7.1%</f>
        <v>4123.6799999999994</v>
      </c>
      <c r="L234" s="70">
        <v>380.38</v>
      </c>
      <c r="M234" s="74">
        <f>+G234*3.04%</f>
        <v>1765.6320000000001</v>
      </c>
      <c r="N234" s="74">
        <f>+G234*7.09%</f>
        <v>4117.8720000000003</v>
      </c>
      <c r="O234" s="32">
        <v>0</v>
      </c>
      <c r="P234" s="74">
        <f>SUM(J234:O234)</f>
        <v>12054.46</v>
      </c>
      <c r="Q234" s="74">
        <f>+H234+I234+J234+M234+O234</f>
        <v>6888.4580000000005</v>
      </c>
      <c r="R234" s="74">
        <f>+K234+L234+N234</f>
        <v>8621.9320000000007</v>
      </c>
      <c r="S234" s="74">
        <f>+G234-Q234</f>
        <v>51191.542000000001</v>
      </c>
      <c r="T234" s="76">
        <v>111</v>
      </c>
      <c r="U234" s="27"/>
    </row>
    <row r="235" spans="1:21" ht="16.5" x14ac:dyDescent="0.2">
      <c r="A235" s="71">
        <v>643</v>
      </c>
      <c r="B235" s="72" t="s">
        <v>404</v>
      </c>
      <c r="C235" s="72" t="s">
        <v>405</v>
      </c>
      <c r="D235" s="29" t="s">
        <v>280</v>
      </c>
      <c r="E235" s="30" t="s">
        <v>97</v>
      </c>
      <c r="F235" s="73" t="s">
        <v>30</v>
      </c>
      <c r="G235" s="31">
        <v>26136</v>
      </c>
      <c r="H235" s="32">
        <v>0</v>
      </c>
      <c r="I235" s="74">
        <v>25</v>
      </c>
      <c r="J235" s="74">
        <f>+G235*2.87%</f>
        <v>750.10320000000002</v>
      </c>
      <c r="K235" s="74">
        <f>+G235*7.1%</f>
        <v>1855.6559999999997</v>
      </c>
      <c r="L235" s="70">
        <v>287.5</v>
      </c>
      <c r="M235" s="74">
        <f>+G235*3.04%</f>
        <v>794.53440000000001</v>
      </c>
      <c r="N235" s="74">
        <f>+G235*7.09%</f>
        <v>1853.0424</v>
      </c>
      <c r="O235" s="32"/>
      <c r="P235" s="74">
        <f>SUM(J235:O235)</f>
        <v>5540.8359999999993</v>
      </c>
      <c r="Q235" s="74">
        <f>+H235+I235+J235+M235+O235</f>
        <v>1569.6376</v>
      </c>
      <c r="R235" s="74">
        <f>+K235+L235+N235</f>
        <v>3996.1984000000002</v>
      </c>
      <c r="S235" s="74">
        <f>+G235-Q235</f>
        <v>24566.362399999998</v>
      </c>
      <c r="T235" s="76">
        <v>111</v>
      </c>
      <c r="U235" s="27"/>
    </row>
    <row r="236" spans="1:21" ht="16.5" x14ac:dyDescent="0.2">
      <c r="A236" s="71">
        <v>647</v>
      </c>
      <c r="B236" s="72" t="s">
        <v>246</v>
      </c>
      <c r="C236" s="72" t="s">
        <v>247</v>
      </c>
      <c r="D236" s="29" t="s">
        <v>169</v>
      </c>
      <c r="E236" s="30" t="s">
        <v>170</v>
      </c>
      <c r="F236" s="73" t="s">
        <v>30</v>
      </c>
      <c r="G236" s="31">
        <v>24200</v>
      </c>
      <c r="H236" s="32">
        <v>0</v>
      </c>
      <c r="I236" s="74">
        <v>25</v>
      </c>
      <c r="J236" s="74">
        <f>+G236*2.87%</f>
        <v>694.54</v>
      </c>
      <c r="K236" s="74">
        <f>+G236*7.1%</f>
        <v>1718.1999999999998</v>
      </c>
      <c r="L236" s="70">
        <v>266.2</v>
      </c>
      <c r="M236" s="74">
        <f>+G236*3.04%</f>
        <v>735.68</v>
      </c>
      <c r="N236" s="74">
        <f>+G236*7.09%</f>
        <v>1715.7800000000002</v>
      </c>
      <c r="O236" s="32">
        <v>0</v>
      </c>
      <c r="P236" s="74">
        <f>SUM(J236:O236)</f>
        <v>5130.3999999999996</v>
      </c>
      <c r="Q236" s="74">
        <f>+H236+I236+J236+M236+O236</f>
        <v>1455.2199999999998</v>
      </c>
      <c r="R236" s="74">
        <f>+K236+L236+N236</f>
        <v>3700.1800000000003</v>
      </c>
      <c r="S236" s="74">
        <f>+G236-Q236</f>
        <v>22744.78</v>
      </c>
      <c r="T236" s="76">
        <v>111</v>
      </c>
      <c r="U236" s="27"/>
    </row>
    <row r="237" spans="1:21" ht="16.5" x14ac:dyDescent="0.2">
      <c r="A237" s="71">
        <v>650</v>
      </c>
      <c r="B237" s="72" t="s">
        <v>868</v>
      </c>
      <c r="C237" s="72" t="s">
        <v>869</v>
      </c>
      <c r="D237" s="29" t="s">
        <v>108</v>
      </c>
      <c r="E237" s="30" t="s">
        <v>94</v>
      </c>
      <c r="F237" s="73" t="s">
        <v>30</v>
      </c>
      <c r="G237" s="31">
        <v>15180</v>
      </c>
      <c r="H237" s="32">
        <v>0</v>
      </c>
      <c r="I237" s="74">
        <v>25</v>
      </c>
      <c r="J237" s="74">
        <f>+G237*2.87%</f>
        <v>435.666</v>
      </c>
      <c r="K237" s="74">
        <f>+G237*7.1%</f>
        <v>1077.78</v>
      </c>
      <c r="L237" s="70">
        <v>166.98</v>
      </c>
      <c r="M237" s="74">
        <f>+G237*3.04%</f>
        <v>461.47199999999998</v>
      </c>
      <c r="N237" s="74">
        <f>+G237*7.09%</f>
        <v>1076.2620000000002</v>
      </c>
      <c r="O237" s="32">
        <v>0</v>
      </c>
      <c r="P237" s="74">
        <f>SUM(J237:O237)</f>
        <v>3218.1600000000003</v>
      </c>
      <c r="Q237" s="74">
        <f>+H237+I237+J237+M237+O237</f>
        <v>922.13799999999992</v>
      </c>
      <c r="R237" s="74">
        <f>+K237+L237+N237</f>
        <v>2321.0219999999999</v>
      </c>
      <c r="S237" s="74">
        <f>+G237-Q237</f>
        <v>14257.862000000001</v>
      </c>
      <c r="T237" s="76">
        <v>111</v>
      </c>
      <c r="U237" s="27"/>
    </row>
    <row r="238" spans="1:21" ht="16.5" x14ac:dyDescent="0.2">
      <c r="A238" s="71">
        <v>652</v>
      </c>
      <c r="B238" s="72" t="s">
        <v>814</v>
      </c>
      <c r="C238" s="72" t="s">
        <v>815</v>
      </c>
      <c r="D238" s="29" t="s">
        <v>229</v>
      </c>
      <c r="E238" s="30" t="s">
        <v>552</v>
      </c>
      <c r="F238" s="73" t="s">
        <v>30</v>
      </c>
      <c r="G238" s="31">
        <v>32100</v>
      </c>
      <c r="H238" s="32">
        <v>0</v>
      </c>
      <c r="I238" s="74">
        <v>25</v>
      </c>
      <c r="J238" s="74">
        <f>+G238*2.87%</f>
        <v>921.27</v>
      </c>
      <c r="K238" s="74">
        <f>+G238*7.1%</f>
        <v>2279.1</v>
      </c>
      <c r="L238" s="82">
        <v>353.1</v>
      </c>
      <c r="M238" s="74">
        <f>+G238*3.04%</f>
        <v>975.84</v>
      </c>
      <c r="N238" s="74">
        <f>+G238*7.09%</f>
        <v>2275.8900000000003</v>
      </c>
      <c r="O238" s="32">
        <v>0</v>
      </c>
      <c r="P238" s="74">
        <f>SUM(J238:O238)</f>
        <v>6805.2</v>
      </c>
      <c r="Q238" s="74">
        <f>+H238+I238+J238+M238+O238</f>
        <v>1922.1100000000001</v>
      </c>
      <c r="R238" s="74">
        <f>+K238+L238+N238</f>
        <v>4908.09</v>
      </c>
      <c r="S238" s="74">
        <f>+G238-Q238</f>
        <v>30177.89</v>
      </c>
      <c r="T238" s="76">
        <v>111</v>
      </c>
      <c r="U238" s="27"/>
    </row>
    <row r="239" spans="1:21" ht="16.5" x14ac:dyDescent="0.2">
      <c r="A239" s="71">
        <v>653</v>
      </c>
      <c r="B239" s="72" t="s">
        <v>859</v>
      </c>
      <c r="C239" s="72" t="s">
        <v>860</v>
      </c>
      <c r="D239" s="30" t="s">
        <v>169</v>
      </c>
      <c r="E239" s="45" t="s">
        <v>170</v>
      </c>
      <c r="F239" s="73" t="s">
        <v>30</v>
      </c>
      <c r="G239" s="31">
        <v>27830</v>
      </c>
      <c r="H239" s="32">
        <v>0</v>
      </c>
      <c r="I239" s="74">
        <v>25</v>
      </c>
      <c r="J239" s="74">
        <f>+G239*2.87%</f>
        <v>798.721</v>
      </c>
      <c r="K239" s="74">
        <f>+G239*7.1%</f>
        <v>1975.9299999999998</v>
      </c>
      <c r="L239" s="70">
        <v>306.13</v>
      </c>
      <c r="M239" s="74">
        <f>+G239*3.04%</f>
        <v>846.03200000000004</v>
      </c>
      <c r="N239" s="74">
        <f>+G239*7.09%</f>
        <v>1973.1470000000002</v>
      </c>
      <c r="O239" s="32">
        <v>0</v>
      </c>
      <c r="P239" s="74">
        <f>SUM(J239:O239)</f>
        <v>5899.96</v>
      </c>
      <c r="Q239" s="74">
        <f>+H239+I239+J239+M239+O239</f>
        <v>1669.7530000000002</v>
      </c>
      <c r="R239" s="74">
        <f>+K239+L239+N239</f>
        <v>4255.2070000000003</v>
      </c>
      <c r="S239" s="74">
        <f>+G239-Q239</f>
        <v>26160.246999999999</v>
      </c>
      <c r="T239" s="76">
        <v>111</v>
      </c>
      <c r="U239" s="27"/>
    </row>
    <row r="240" spans="1:21" ht="16.5" x14ac:dyDescent="0.2">
      <c r="A240" s="71">
        <v>654</v>
      </c>
      <c r="B240" s="72" t="s">
        <v>374</v>
      </c>
      <c r="C240" s="72" t="s">
        <v>375</v>
      </c>
      <c r="D240" s="29" t="s">
        <v>52</v>
      </c>
      <c r="E240" s="30" t="s">
        <v>368</v>
      </c>
      <c r="F240" s="73" t="s">
        <v>30</v>
      </c>
      <c r="G240" s="31">
        <v>16445</v>
      </c>
      <c r="H240" s="32">
        <v>0</v>
      </c>
      <c r="I240" s="74">
        <v>25</v>
      </c>
      <c r="J240" s="74">
        <f>+G240*2.87%</f>
        <v>471.97149999999999</v>
      </c>
      <c r="K240" s="74">
        <f>+G240*7.1%</f>
        <v>1167.5949999999998</v>
      </c>
      <c r="L240" s="82">
        <v>180.9</v>
      </c>
      <c r="M240" s="74">
        <f>+G240*3.04%</f>
        <v>499.928</v>
      </c>
      <c r="N240" s="74">
        <f>+G240*7.09%</f>
        <v>1165.9505000000001</v>
      </c>
      <c r="O240" s="32">
        <v>0</v>
      </c>
      <c r="P240" s="74">
        <f>SUM(J240:O240)</f>
        <v>3486.3450000000003</v>
      </c>
      <c r="Q240" s="74">
        <f>+H240+I240+J240+M240+O240</f>
        <v>996.89949999999999</v>
      </c>
      <c r="R240" s="74">
        <f>+K240+L240+N240</f>
        <v>2514.4454999999998</v>
      </c>
      <c r="S240" s="74">
        <f>+G240-Q240</f>
        <v>15448.1005</v>
      </c>
      <c r="T240" s="76">
        <v>111</v>
      </c>
      <c r="U240" s="27"/>
    </row>
    <row r="241" spans="1:21" ht="16.5" x14ac:dyDescent="0.2">
      <c r="A241" s="71">
        <v>655</v>
      </c>
      <c r="B241" s="77" t="s">
        <v>253</v>
      </c>
      <c r="C241" s="72" t="s">
        <v>254</v>
      </c>
      <c r="D241" s="29" t="s">
        <v>33</v>
      </c>
      <c r="E241" s="30" t="s">
        <v>119</v>
      </c>
      <c r="F241" s="73" t="s">
        <v>30</v>
      </c>
      <c r="G241" s="31">
        <v>18975</v>
      </c>
      <c r="H241" s="32">
        <v>0</v>
      </c>
      <c r="I241" s="74">
        <v>25</v>
      </c>
      <c r="J241" s="74">
        <f>+G241*2.87%</f>
        <v>544.58249999999998</v>
      </c>
      <c r="K241" s="74">
        <f>+G241*7.1%</f>
        <v>1347.2249999999999</v>
      </c>
      <c r="L241" s="70">
        <v>208.73</v>
      </c>
      <c r="M241" s="74">
        <f>+G241*3.04%</f>
        <v>576.84</v>
      </c>
      <c r="N241" s="74">
        <f>+G241*7.09%</f>
        <v>1345.3275000000001</v>
      </c>
      <c r="O241" s="32">
        <v>0</v>
      </c>
      <c r="P241" s="74">
        <f>SUM(J241:O241)</f>
        <v>4022.7049999999999</v>
      </c>
      <c r="Q241" s="74">
        <f>+H241+I241+J241+M241+O241</f>
        <v>1146.4225000000001</v>
      </c>
      <c r="R241" s="74">
        <f>+K241+L241+N241</f>
        <v>2901.2825000000003</v>
      </c>
      <c r="S241" s="74">
        <f>+G241-Q241</f>
        <v>17828.577499999999</v>
      </c>
      <c r="T241" s="76">
        <v>111</v>
      </c>
      <c r="U241" s="27"/>
    </row>
    <row r="242" spans="1:21" ht="16.5" x14ac:dyDescent="0.2">
      <c r="A242" s="71">
        <v>656</v>
      </c>
      <c r="B242" s="72" t="s">
        <v>719</v>
      </c>
      <c r="C242" s="72" t="s">
        <v>720</v>
      </c>
      <c r="D242" s="29" t="s">
        <v>130</v>
      </c>
      <c r="E242" s="30" t="s">
        <v>34</v>
      </c>
      <c r="F242" s="73" t="s">
        <v>30</v>
      </c>
      <c r="G242" s="31">
        <v>38500</v>
      </c>
      <c r="H242" s="32">
        <v>434.66</v>
      </c>
      <c r="I242" s="74">
        <v>25</v>
      </c>
      <c r="J242" s="74">
        <f>+G242*2.87%</f>
        <v>1104.95</v>
      </c>
      <c r="K242" s="74">
        <f>+G242*7.1%</f>
        <v>2733.4999999999995</v>
      </c>
      <c r="L242" s="70">
        <v>380.38</v>
      </c>
      <c r="M242" s="74">
        <f>+G242*3.04%</f>
        <v>1170.4000000000001</v>
      </c>
      <c r="N242" s="74">
        <f>+G242*7.09%</f>
        <v>2729.65</v>
      </c>
      <c r="O242" s="32">
        <v>0</v>
      </c>
      <c r="P242" s="74">
        <f>SUM(J242:O242)</f>
        <v>8118.8799999999992</v>
      </c>
      <c r="Q242" s="74">
        <f>+H242+I242+J242+M242+O242</f>
        <v>2735.01</v>
      </c>
      <c r="R242" s="74">
        <f>+K242+L242+N242</f>
        <v>5843.53</v>
      </c>
      <c r="S242" s="74">
        <f>+G242-Q242</f>
        <v>35764.99</v>
      </c>
      <c r="T242" s="76">
        <v>111</v>
      </c>
      <c r="U242" s="27"/>
    </row>
    <row r="243" spans="1:21" ht="18" customHeight="1" x14ac:dyDescent="0.2">
      <c r="A243" s="71">
        <v>659</v>
      </c>
      <c r="B243" s="72" t="s">
        <v>818</v>
      </c>
      <c r="C243" s="72" t="s">
        <v>819</v>
      </c>
      <c r="D243" s="29" t="s">
        <v>48</v>
      </c>
      <c r="E243" s="30" t="s">
        <v>122</v>
      </c>
      <c r="F243" s="73" t="s">
        <v>30</v>
      </c>
      <c r="G243" s="31">
        <v>11385</v>
      </c>
      <c r="H243" s="32">
        <v>0</v>
      </c>
      <c r="I243" s="74">
        <v>25</v>
      </c>
      <c r="J243" s="74">
        <f>+G243*2.87%</f>
        <v>326.74950000000001</v>
      </c>
      <c r="K243" s="74">
        <f>+G243*7.1%</f>
        <v>808.33499999999992</v>
      </c>
      <c r="L243" s="70">
        <v>125.24</v>
      </c>
      <c r="M243" s="74">
        <f>+G243*3.04%</f>
        <v>346.10399999999998</v>
      </c>
      <c r="N243" s="74">
        <f>+G243*7.09%</f>
        <v>807.19650000000001</v>
      </c>
      <c r="O243" s="32">
        <v>0</v>
      </c>
      <c r="P243" s="74">
        <f>SUM(J243:O243)</f>
        <v>2413.625</v>
      </c>
      <c r="Q243" s="74">
        <f>+H243+I243+J243+M243+O243</f>
        <v>697.85349999999994</v>
      </c>
      <c r="R243" s="74">
        <f>+K243+L243+N243</f>
        <v>1740.7714999999998</v>
      </c>
      <c r="S243" s="74">
        <f>+G243-Q243</f>
        <v>10687.146500000001</v>
      </c>
      <c r="T243" s="76">
        <v>111</v>
      </c>
      <c r="U243" s="27"/>
    </row>
    <row r="244" spans="1:21" ht="16.5" x14ac:dyDescent="0.2">
      <c r="A244" s="71">
        <v>663</v>
      </c>
      <c r="B244" s="72" t="s">
        <v>196</v>
      </c>
      <c r="C244" s="72" t="s">
        <v>197</v>
      </c>
      <c r="D244" s="29" t="s">
        <v>52</v>
      </c>
      <c r="E244" s="30" t="s">
        <v>198</v>
      </c>
      <c r="F244" s="73" t="s">
        <v>30</v>
      </c>
      <c r="G244" s="31">
        <v>16445</v>
      </c>
      <c r="H244" s="32">
        <v>0</v>
      </c>
      <c r="I244" s="74">
        <v>25</v>
      </c>
      <c r="J244" s="74">
        <f>+G244*2.87%</f>
        <v>471.97149999999999</v>
      </c>
      <c r="K244" s="74">
        <f>+G244*7.1%</f>
        <v>1167.5949999999998</v>
      </c>
      <c r="L244" s="82">
        <v>180.9</v>
      </c>
      <c r="M244" s="74">
        <f>+G244*3.04%</f>
        <v>499.928</v>
      </c>
      <c r="N244" s="74">
        <f>+G244*7.09%</f>
        <v>1165.9505000000001</v>
      </c>
      <c r="O244" s="32">
        <v>0</v>
      </c>
      <c r="P244" s="74">
        <f>SUM(J244:O244)</f>
        <v>3486.3450000000003</v>
      </c>
      <c r="Q244" s="74">
        <f>+H244+I244+J244+M244+O244</f>
        <v>996.89949999999999</v>
      </c>
      <c r="R244" s="74">
        <f>+K244+L244+N244</f>
        <v>2514.4454999999998</v>
      </c>
      <c r="S244" s="74">
        <f>+G244-Q244</f>
        <v>15448.1005</v>
      </c>
      <c r="T244" s="76">
        <v>111</v>
      </c>
      <c r="U244" s="27"/>
    </row>
    <row r="245" spans="1:21" ht="18" customHeight="1" x14ac:dyDescent="0.2">
      <c r="A245" s="71">
        <v>664</v>
      </c>
      <c r="B245" s="72" t="s">
        <v>64</v>
      </c>
      <c r="C245" s="72" t="s">
        <v>65</v>
      </c>
      <c r="D245" s="29" t="s">
        <v>66</v>
      </c>
      <c r="E245" s="30" t="s">
        <v>67</v>
      </c>
      <c r="F245" s="73" t="s">
        <v>30</v>
      </c>
      <c r="G245" s="31">
        <v>27170</v>
      </c>
      <c r="H245" s="32"/>
      <c r="I245" s="74">
        <v>25</v>
      </c>
      <c r="J245" s="74">
        <f>+G245*2.87%</f>
        <v>779.779</v>
      </c>
      <c r="K245" s="74">
        <f>+G245*7.1%</f>
        <v>1929.07</v>
      </c>
      <c r="L245" s="70">
        <v>298.87</v>
      </c>
      <c r="M245" s="74">
        <f>+G245*3.04%</f>
        <v>825.96799999999996</v>
      </c>
      <c r="N245" s="74">
        <f>+G245*7.09%</f>
        <v>1926.3530000000001</v>
      </c>
      <c r="O245" s="32">
        <v>0</v>
      </c>
      <c r="P245" s="74">
        <f>SUM(J245:O245)</f>
        <v>5760.04</v>
      </c>
      <c r="Q245" s="74">
        <f>+H245+I245+J245+M245+O245</f>
        <v>1630.7469999999998</v>
      </c>
      <c r="R245" s="74">
        <f>+K245+L245+N245</f>
        <v>4154.2929999999997</v>
      </c>
      <c r="S245" s="74">
        <f>+G245-Q245</f>
        <v>25539.253000000001</v>
      </c>
      <c r="T245" s="76">
        <v>111</v>
      </c>
      <c r="U245" s="27"/>
    </row>
    <row r="246" spans="1:21" ht="30" customHeight="1" x14ac:dyDescent="0.2">
      <c r="A246" s="71">
        <v>665</v>
      </c>
      <c r="B246" s="72" t="s">
        <v>776</v>
      </c>
      <c r="C246" s="72" t="s">
        <v>777</v>
      </c>
      <c r="D246" s="29" t="s">
        <v>104</v>
      </c>
      <c r="E246" s="30" t="s">
        <v>34</v>
      </c>
      <c r="F246" s="73" t="s">
        <v>30</v>
      </c>
      <c r="G246" s="31">
        <v>42350</v>
      </c>
      <c r="H246" s="32">
        <v>978.03</v>
      </c>
      <c r="I246" s="74">
        <v>25</v>
      </c>
      <c r="J246" s="74">
        <f>+G246*2.87%</f>
        <v>1215.4449999999999</v>
      </c>
      <c r="K246" s="74">
        <f>+G246*7.1%</f>
        <v>3006.85</v>
      </c>
      <c r="L246" s="70">
        <v>380.38</v>
      </c>
      <c r="M246" s="74">
        <f>+G246*3.04%</f>
        <v>1287.44</v>
      </c>
      <c r="N246" s="74">
        <f>+G246*7.09%</f>
        <v>3002.6150000000002</v>
      </c>
      <c r="O246" s="32">
        <v>0</v>
      </c>
      <c r="P246" s="74">
        <f>SUM(J246:O246)</f>
        <v>8892.73</v>
      </c>
      <c r="Q246" s="74">
        <f>+H246+I246+J246+M246+O246</f>
        <v>3505.915</v>
      </c>
      <c r="R246" s="74">
        <f>+K246+L246+N246</f>
        <v>6389.8450000000003</v>
      </c>
      <c r="S246" s="74">
        <f>+G246-Q246</f>
        <v>38844.084999999999</v>
      </c>
      <c r="T246" s="76">
        <v>111</v>
      </c>
      <c r="U246" s="27"/>
    </row>
    <row r="247" spans="1:21" ht="30" x14ac:dyDescent="0.2">
      <c r="A247" s="71">
        <v>666</v>
      </c>
      <c r="B247" s="72" t="s">
        <v>286</v>
      </c>
      <c r="C247" s="72" t="s">
        <v>287</v>
      </c>
      <c r="D247" s="29" t="s">
        <v>141</v>
      </c>
      <c r="E247" s="30" t="s">
        <v>101</v>
      </c>
      <c r="F247" s="73" t="s">
        <v>30</v>
      </c>
      <c r="G247" s="31">
        <v>17710</v>
      </c>
      <c r="H247" s="32">
        <v>0</v>
      </c>
      <c r="I247" s="74">
        <v>25</v>
      </c>
      <c r="J247" s="74">
        <f>+G247*2.87%</f>
        <v>508.27699999999999</v>
      </c>
      <c r="K247" s="74">
        <f>+G247*7.1%</f>
        <v>1257.4099999999999</v>
      </c>
      <c r="L247" s="70">
        <v>194.81</v>
      </c>
      <c r="M247" s="74">
        <f>+G247*3.04%</f>
        <v>538.38400000000001</v>
      </c>
      <c r="N247" s="74">
        <f>+G247*7.09%</f>
        <v>1255.6390000000001</v>
      </c>
      <c r="O247" s="32">
        <v>0</v>
      </c>
      <c r="P247" s="74">
        <f>SUM(J247:O247)</f>
        <v>3754.52</v>
      </c>
      <c r="Q247" s="74">
        <f>+H247+I247+J247+M247+O247</f>
        <v>1071.6610000000001</v>
      </c>
      <c r="R247" s="74">
        <f>+K247+L247+N247</f>
        <v>2707.8589999999999</v>
      </c>
      <c r="S247" s="74">
        <f>+G247-Q247</f>
        <v>16638.339</v>
      </c>
      <c r="T247" s="76">
        <v>111</v>
      </c>
      <c r="U247" s="27"/>
    </row>
    <row r="248" spans="1:21" ht="30" x14ac:dyDescent="0.2">
      <c r="A248" s="71">
        <v>671</v>
      </c>
      <c r="B248" s="72" t="s">
        <v>697</v>
      </c>
      <c r="C248" s="72" t="s">
        <v>698</v>
      </c>
      <c r="D248" s="29" t="s">
        <v>48</v>
      </c>
      <c r="E248" s="30" t="s">
        <v>49</v>
      </c>
      <c r="F248" s="73" t="s">
        <v>30</v>
      </c>
      <c r="G248" s="31">
        <v>10120</v>
      </c>
      <c r="H248" s="32">
        <v>0</v>
      </c>
      <c r="I248" s="74">
        <v>25</v>
      </c>
      <c r="J248" s="74">
        <f>+G248*2.87%</f>
        <v>290.44400000000002</v>
      </c>
      <c r="K248" s="74">
        <f>+G248*7.1%</f>
        <v>718.52</v>
      </c>
      <c r="L248" s="70">
        <v>111.32</v>
      </c>
      <c r="M248" s="74">
        <f>+G248*3.04%</f>
        <v>307.64800000000002</v>
      </c>
      <c r="N248" s="74">
        <f>+G248*7.09%</f>
        <v>717.50800000000004</v>
      </c>
      <c r="O248" s="32">
        <v>0</v>
      </c>
      <c r="P248" s="74">
        <f>SUM(J248:O248)</f>
        <v>2145.4399999999996</v>
      </c>
      <c r="Q248" s="74">
        <f>+H248+I248+J248+M248+O248</f>
        <v>623.0920000000001</v>
      </c>
      <c r="R248" s="74">
        <f>+K248+L248+N248</f>
        <v>1547.348</v>
      </c>
      <c r="S248" s="74">
        <f>+G248-Q248</f>
        <v>9496.9079999999994</v>
      </c>
      <c r="T248" s="76">
        <v>111</v>
      </c>
      <c r="U248" s="27"/>
    </row>
    <row r="249" spans="1:21" ht="30" x14ac:dyDescent="0.2">
      <c r="A249" s="71">
        <v>672</v>
      </c>
      <c r="B249" s="72" t="s">
        <v>312</v>
      </c>
      <c r="C249" s="72" t="s">
        <v>313</v>
      </c>
      <c r="D249" s="29" t="s">
        <v>314</v>
      </c>
      <c r="E249" s="30" t="s">
        <v>315</v>
      </c>
      <c r="F249" s="73" t="s">
        <v>30</v>
      </c>
      <c r="G249" s="31">
        <v>40000</v>
      </c>
      <c r="H249" s="32">
        <v>646.36</v>
      </c>
      <c r="I249" s="74">
        <v>25</v>
      </c>
      <c r="J249" s="74">
        <f>+G249*2.87%</f>
        <v>1148</v>
      </c>
      <c r="K249" s="74">
        <f>+G249*7.1%</f>
        <v>2839.9999999999995</v>
      </c>
      <c r="L249" s="70">
        <v>380.38</v>
      </c>
      <c r="M249" s="74">
        <f>+G249*3.04%</f>
        <v>1216</v>
      </c>
      <c r="N249" s="74">
        <f>+G249*7.09%</f>
        <v>2836</v>
      </c>
      <c r="O249" s="32">
        <v>0</v>
      </c>
      <c r="P249" s="74">
        <f>SUM(J249:O249)</f>
        <v>8420.3799999999992</v>
      </c>
      <c r="Q249" s="74">
        <f>+H249+I249+J249+M249+O249</f>
        <v>3035.36</v>
      </c>
      <c r="R249" s="74">
        <f>+K249+L249+N249</f>
        <v>6056.3799999999992</v>
      </c>
      <c r="S249" s="74">
        <f>+G249-Q249</f>
        <v>36964.639999999999</v>
      </c>
      <c r="T249" s="76">
        <v>111</v>
      </c>
      <c r="U249" s="27"/>
    </row>
    <row r="250" spans="1:21" ht="16.5" x14ac:dyDescent="0.2">
      <c r="A250" s="71">
        <v>674</v>
      </c>
      <c r="B250" s="72" t="s">
        <v>723</v>
      </c>
      <c r="C250" s="72" t="s">
        <v>724</v>
      </c>
      <c r="D250" s="29" t="s">
        <v>108</v>
      </c>
      <c r="E250" s="30" t="s">
        <v>49</v>
      </c>
      <c r="F250" s="73" t="s">
        <v>30</v>
      </c>
      <c r="G250" s="31">
        <v>11385</v>
      </c>
      <c r="H250" s="32"/>
      <c r="I250" s="74">
        <v>25</v>
      </c>
      <c r="J250" s="74">
        <f>+G250*2.87%</f>
        <v>326.74950000000001</v>
      </c>
      <c r="K250" s="74">
        <f>+G250*7.1%</f>
        <v>808.33499999999992</v>
      </c>
      <c r="L250" s="70">
        <v>125.24</v>
      </c>
      <c r="M250" s="74">
        <f>+G250*3.04%</f>
        <v>346.10399999999998</v>
      </c>
      <c r="N250" s="74">
        <f>+G250*7.09%</f>
        <v>807.19650000000001</v>
      </c>
      <c r="O250" s="32">
        <v>0</v>
      </c>
      <c r="P250" s="74">
        <f>SUM(J250:O250)</f>
        <v>2413.625</v>
      </c>
      <c r="Q250" s="74">
        <f>+H250+I250+J250+M250+O250</f>
        <v>697.85349999999994</v>
      </c>
      <c r="R250" s="74">
        <f>+K250+L250+N250</f>
        <v>1740.7714999999998</v>
      </c>
      <c r="S250" s="74">
        <f>+G250-Q250</f>
        <v>10687.146500000001</v>
      </c>
      <c r="T250" s="76">
        <v>111</v>
      </c>
      <c r="U250" s="27"/>
    </row>
    <row r="251" spans="1:21" ht="30" x14ac:dyDescent="0.2">
      <c r="A251" s="71">
        <v>675</v>
      </c>
      <c r="B251" s="72" t="s">
        <v>580</v>
      </c>
      <c r="C251" s="72" t="s">
        <v>581</v>
      </c>
      <c r="D251" s="29" t="s">
        <v>48</v>
      </c>
      <c r="E251" s="30" t="s">
        <v>49</v>
      </c>
      <c r="F251" s="73" t="s">
        <v>30</v>
      </c>
      <c r="G251" s="31">
        <v>11385</v>
      </c>
      <c r="H251" s="32"/>
      <c r="I251" s="74">
        <v>25</v>
      </c>
      <c r="J251" s="74">
        <f>+G251*2.87%</f>
        <v>326.74950000000001</v>
      </c>
      <c r="K251" s="74">
        <f>+G251*7.1%</f>
        <v>808.33499999999992</v>
      </c>
      <c r="L251" s="70">
        <v>125.24</v>
      </c>
      <c r="M251" s="74">
        <f>+G251*3.04%</f>
        <v>346.10399999999998</v>
      </c>
      <c r="N251" s="74">
        <f>+G251*7.09%</f>
        <v>807.19650000000001</v>
      </c>
      <c r="O251" s="32">
        <v>0</v>
      </c>
      <c r="P251" s="74">
        <f>SUM(J251:O251)</f>
        <v>2413.625</v>
      </c>
      <c r="Q251" s="74">
        <f>+H251+I251+J251+M251+O251</f>
        <v>697.85349999999994</v>
      </c>
      <c r="R251" s="74">
        <f>+K251+L251+N251</f>
        <v>1740.7714999999998</v>
      </c>
      <c r="S251" s="74">
        <f>+G251-Q251</f>
        <v>10687.146500000001</v>
      </c>
      <c r="T251" s="76">
        <v>111</v>
      </c>
      <c r="U251" s="27"/>
    </row>
    <row r="252" spans="1:21" ht="30" x14ac:dyDescent="0.2">
      <c r="A252" s="71">
        <v>677</v>
      </c>
      <c r="B252" s="72" t="s">
        <v>730</v>
      </c>
      <c r="C252" s="72" t="s">
        <v>731</v>
      </c>
      <c r="D252" s="29" t="s">
        <v>115</v>
      </c>
      <c r="E252" s="30" t="s">
        <v>233</v>
      </c>
      <c r="F252" s="73" t="s">
        <v>30</v>
      </c>
      <c r="G252" s="31">
        <v>24200</v>
      </c>
      <c r="H252" s="32"/>
      <c r="I252" s="74">
        <v>25</v>
      </c>
      <c r="J252" s="74">
        <f>+G252*2.87%</f>
        <v>694.54</v>
      </c>
      <c r="K252" s="74">
        <f>+G252*7.1%</f>
        <v>1718.1999999999998</v>
      </c>
      <c r="L252" s="70">
        <v>266.2</v>
      </c>
      <c r="M252" s="74">
        <f>+G252*3.04%</f>
        <v>735.68</v>
      </c>
      <c r="N252" s="74">
        <f>+G252*7.09%</f>
        <v>1715.7800000000002</v>
      </c>
      <c r="O252" s="32"/>
      <c r="P252" s="74">
        <f>SUM(J252:O252)</f>
        <v>5130.3999999999996</v>
      </c>
      <c r="Q252" s="74">
        <f>+H252+I252+J252+M252+O252</f>
        <v>1455.2199999999998</v>
      </c>
      <c r="R252" s="74">
        <f>+K252+L252+N252</f>
        <v>3700.1800000000003</v>
      </c>
      <c r="S252" s="74">
        <f>+G252-Q252</f>
        <v>22744.78</v>
      </c>
      <c r="T252" s="76">
        <v>111</v>
      </c>
      <c r="U252" s="27"/>
    </row>
    <row r="253" spans="1:21" ht="16.5" x14ac:dyDescent="0.2">
      <c r="A253" s="71">
        <v>678</v>
      </c>
      <c r="B253" s="72" t="s">
        <v>732</v>
      </c>
      <c r="C253" s="72" t="s">
        <v>733</v>
      </c>
      <c r="D253" s="29" t="s">
        <v>108</v>
      </c>
      <c r="E253" s="30" t="s">
        <v>122</v>
      </c>
      <c r="F253" s="73" t="s">
        <v>30</v>
      </c>
      <c r="G253" s="31">
        <v>20240</v>
      </c>
      <c r="H253" s="32"/>
      <c r="I253" s="74">
        <v>25</v>
      </c>
      <c r="J253" s="74">
        <f>+G253*2.87%</f>
        <v>580.88800000000003</v>
      </c>
      <c r="K253" s="74">
        <f>+G253*7.1%</f>
        <v>1437.04</v>
      </c>
      <c r="L253" s="70">
        <v>222.64</v>
      </c>
      <c r="M253" s="74">
        <f>+G253*3.04%</f>
        <v>615.29600000000005</v>
      </c>
      <c r="N253" s="74">
        <f>+G253*7.09%</f>
        <v>1435.0160000000001</v>
      </c>
      <c r="O253" s="32">
        <v>0</v>
      </c>
      <c r="P253" s="74">
        <f>SUM(J253:O253)</f>
        <v>4290.8799999999992</v>
      </c>
      <c r="Q253" s="74">
        <f>+H253+I253+J253+M253+O253</f>
        <v>1221.1840000000002</v>
      </c>
      <c r="R253" s="74">
        <f>+K253+L253+N253</f>
        <v>3094.6959999999999</v>
      </c>
      <c r="S253" s="74">
        <f>+G253-Q253</f>
        <v>19018.815999999999</v>
      </c>
      <c r="T253" s="76">
        <v>111</v>
      </c>
      <c r="U253" s="27"/>
    </row>
    <row r="254" spans="1:21" ht="16.5" x14ac:dyDescent="0.2">
      <c r="A254" s="71">
        <v>679</v>
      </c>
      <c r="B254" s="72" t="s">
        <v>151</v>
      </c>
      <c r="C254" s="86" t="s">
        <v>152</v>
      </c>
      <c r="D254" s="29" t="s">
        <v>70</v>
      </c>
      <c r="E254" s="30" t="s">
        <v>148</v>
      </c>
      <c r="F254" s="73" t="s">
        <v>30</v>
      </c>
      <c r="G254" s="31">
        <v>24000</v>
      </c>
      <c r="H254" s="32">
        <v>0</v>
      </c>
      <c r="I254" s="74">
        <v>25</v>
      </c>
      <c r="J254" s="74">
        <f>+G254*2.87%</f>
        <v>688.8</v>
      </c>
      <c r="K254" s="74">
        <f>+G254*7.1%</f>
        <v>1703.9999999999998</v>
      </c>
      <c r="L254" s="70">
        <v>264</v>
      </c>
      <c r="M254" s="74">
        <f>+G254*3.04%</f>
        <v>729.6</v>
      </c>
      <c r="N254" s="74">
        <f>+G254*7.09%</f>
        <v>1701.6000000000001</v>
      </c>
      <c r="O254" s="32"/>
      <c r="P254" s="74">
        <f>SUM(J254:O254)</f>
        <v>5088</v>
      </c>
      <c r="Q254" s="74">
        <f>+H254+I254+J254+M254+O254</f>
        <v>1443.4</v>
      </c>
      <c r="R254" s="74">
        <f>+K254+L254+N254</f>
        <v>3669.6</v>
      </c>
      <c r="S254" s="74">
        <f>+G254-Q254</f>
        <v>22556.6</v>
      </c>
      <c r="T254" s="76">
        <v>111</v>
      </c>
      <c r="U254" s="27"/>
    </row>
    <row r="255" spans="1:21" ht="16.5" x14ac:dyDescent="0.2">
      <c r="A255" s="71">
        <v>680</v>
      </c>
      <c r="B255" s="72" t="s">
        <v>899</v>
      </c>
      <c r="C255" s="72" t="s">
        <v>900</v>
      </c>
      <c r="D255" s="29" t="s">
        <v>33</v>
      </c>
      <c r="E255" s="30" t="s">
        <v>145</v>
      </c>
      <c r="F255" s="73" t="s">
        <v>30</v>
      </c>
      <c r="G255" s="31">
        <v>22770</v>
      </c>
      <c r="H255" s="32"/>
      <c r="I255" s="74">
        <v>25</v>
      </c>
      <c r="J255" s="74">
        <f>+G255*2.87%</f>
        <v>653.49900000000002</v>
      </c>
      <c r="K255" s="74">
        <f>+G255*7.1%</f>
        <v>1616.6699999999998</v>
      </c>
      <c r="L255" s="70">
        <v>250.47</v>
      </c>
      <c r="M255" s="74">
        <f>+G255*3.04%</f>
        <v>692.20799999999997</v>
      </c>
      <c r="N255" s="74">
        <f>+G255*7.09%</f>
        <v>1614.393</v>
      </c>
      <c r="O255" s="75">
        <v>1671.78</v>
      </c>
      <c r="P255" s="74">
        <f>SUM(J255:O255)</f>
        <v>6499.0199999999995</v>
      </c>
      <c r="Q255" s="74">
        <f>+H255+I255+J255+M255+O255</f>
        <v>3042.4870000000001</v>
      </c>
      <c r="R255" s="74">
        <f>+K255+L255+N255</f>
        <v>3481.5329999999999</v>
      </c>
      <c r="S255" s="74">
        <f>+G255-Q255</f>
        <v>19727.512999999999</v>
      </c>
      <c r="T255" s="76">
        <v>111</v>
      </c>
      <c r="U255" s="27"/>
    </row>
    <row r="256" spans="1:21" ht="16.5" x14ac:dyDescent="0.2">
      <c r="A256" s="71">
        <v>681</v>
      </c>
      <c r="B256" s="72" t="s">
        <v>547</v>
      </c>
      <c r="C256" s="72" t="s">
        <v>840</v>
      </c>
      <c r="D256" s="29" t="s">
        <v>45</v>
      </c>
      <c r="E256" s="30" t="s">
        <v>34</v>
      </c>
      <c r="F256" s="73" t="s">
        <v>30</v>
      </c>
      <c r="G256" s="31">
        <v>48400</v>
      </c>
      <c r="H256" s="32">
        <v>1831.9</v>
      </c>
      <c r="I256" s="74">
        <v>25</v>
      </c>
      <c r="J256" s="74">
        <f>+G256*2.87%</f>
        <v>1389.08</v>
      </c>
      <c r="K256" s="74">
        <f>+G256*7.1%</f>
        <v>3436.3999999999996</v>
      </c>
      <c r="L256" s="70">
        <v>380.38</v>
      </c>
      <c r="M256" s="74">
        <f>+G256*3.04%</f>
        <v>1471.36</v>
      </c>
      <c r="N256" s="74">
        <f>+G256*7.09%</f>
        <v>3431.5600000000004</v>
      </c>
      <c r="O256" s="32">
        <v>0</v>
      </c>
      <c r="P256" s="74">
        <f>SUM(J256:O256)</f>
        <v>10108.779999999999</v>
      </c>
      <c r="Q256" s="74">
        <f>+H256+I256+J256+M256+O256</f>
        <v>4717.34</v>
      </c>
      <c r="R256" s="74">
        <f>+K256+L256+N256</f>
        <v>7248.34</v>
      </c>
      <c r="S256" s="74">
        <f>+G256-Q256</f>
        <v>43682.66</v>
      </c>
      <c r="T256" s="76">
        <v>111</v>
      </c>
      <c r="U256" s="27"/>
    </row>
    <row r="257" spans="1:21" ht="16.5" x14ac:dyDescent="0.2">
      <c r="A257" s="71">
        <v>684</v>
      </c>
      <c r="B257" s="72" t="s">
        <v>248</v>
      </c>
      <c r="C257" s="86" t="s">
        <v>249</v>
      </c>
      <c r="D257" s="29" t="s">
        <v>52</v>
      </c>
      <c r="E257" s="30" t="s">
        <v>250</v>
      </c>
      <c r="F257" s="73" t="s">
        <v>30</v>
      </c>
      <c r="G257" s="31">
        <v>16445</v>
      </c>
      <c r="H257" s="32">
        <v>0</v>
      </c>
      <c r="I257" s="74">
        <v>25</v>
      </c>
      <c r="J257" s="74">
        <f>+G257*2.87%</f>
        <v>471.97149999999999</v>
      </c>
      <c r="K257" s="74">
        <f>+G257*7.1%</f>
        <v>1167.5949999999998</v>
      </c>
      <c r="L257" s="82">
        <v>180.9</v>
      </c>
      <c r="M257" s="74">
        <f>+G257*3.04%</f>
        <v>499.928</v>
      </c>
      <c r="N257" s="74">
        <f>+G257*7.09%</f>
        <v>1165.9505000000001</v>
      </c>
      <c r="O257" s="32">
        <v>0</v>
      </c>
      <c r="P257" s="74">
        <f>SUM(J257:O257)</f>
        <v>3486.3450000000003</v>
      </c>
      <c r="Q257" s="74">
        <f>+H257+I257+J257+M257+O257</f>
        <v>996.89949999999999</v>
      </c>
      <c r="R257" s="74">
        <f>+K257+L257+N257</f>
        <v>2514.4454999999998</v>
      </c>
      <c r="S257" s="74">
        <f>+G257-Q257</f>
        <v>15448.1005</v>
      </c>
      <c r="T257" s="76">
        <v>111</v>
      </c>
      <c r="U257" s="27"/>
    </row>
    <row r="258" spans="1:21" ht="16.5" x14ac:dyDescent="0.2">
      <c r="A258" s="87">
        <v>687</v>
      </c>
      <c r="B258" s="72" t="s">
        <v>358</v>
      </c>
      <c r="C258" s="72" t="s">
        <v>359</v>
      </c>
      <c r="D258" s="29" t="s">
        <v>104</v>
      </c>
      <c r="E258" s="30" t="s">
        <v>360</v>
      </c>
      <c r="F258" s="73" t="s">
        <v>30</v>
      </c>
      <c r="G258" s="31">
        <v>33000</v>
      </c>
      <c r="H258" s="32"/>
      <c r="I258" s="74">
        <v>25</v>
      </c>
      <c r="J258" s="74">
        <f>+G258*2.87%</f>
        <v>947.1</v>
      </c>
      <c r="K258" s="74">
        <f>+G258*7.1%</f>
        <v>2343</v>
      </c>
      <c r="L258" s="70">
        <v>363</v>
      </c>
      <c r="M258" s="74">
        <f>+G258*3.04%</f>
        <v>1003.2</v>
      </c>
      <c r="N258" s="74">
        <f>+G258*7.09%</f>
        <v>2339.7000000000003</v>
      </c>
      <c r="O258" s="32">
        <v>0</v>
      </c>
      <c r="P258" s="74">
        <f>SUM(J258:O258)</f>
        <v>6996</v>
      </c>
      <c r="Q258" s="74">
        <f>+H258+I258+J258+M258+O258</f>
        <v>1975.3000000000002</v>
      </c>
      <c r="R258" s="74">
        <f>+K258+L258+N258</f>
        <v>5045.7000000000007</v>
      </c>
      <c r="S258" s="74">
        <f>+G258-Q258</f>
        <v>31024.7</v>
      </c>
      <c r="T258" s="76">
        <v>111</v>
      </c>
      <c r="U258" s="27"/>
    </row>
    <row r="259" spans="1:21" ht="16.5" x14ac:dyDescent="0.2">
      <c r="A259" s="71">
        <v>688</v>
      </c>
      <c r="B259" s="72" t="s">
        <v>762</v>
      </c>
      <c r="C259" s="86" t="s">
        <v>763</v>
      </c>
      <c r="D259" s="29" t="s">
        <v>52</v>
      </c>
      <c r="E259" s="30" t="s">
        <v>145</v>
      </c>
      <c r="F259" s="73" t="s">
        <v>30</v>
      </c>
      <c r="G259" s="31">
        <v>24200</v>
      </c>
      <c r="H259" s="32">
        <v>0</v>
      </c>
      <c r="I259" s="74">
        <v>25</v>
      </c>
      <c r="J259" s="74">
        <f>+G259*2.87%</f>
        <v>694.54</v>
      </c>
      <c r="K259" s="74">
        <f>+G259*7.1%</f>
        <v>1718.1999999999998</v>
      </c>
      <c r="L259" s="82">
        <v>266.2</v>
      </c>
      <c r="M259" s="74">
        <f>+G259*3.04%</f>
        <v>735.68</v>
      </c>
      <c r="N259" s="74">
        <f>+G259*7.09%</f>
        <v>1715.7800000000002</v>
      </c>
      <c r="O259" s="32">
        <v>0</v>
      </c>
      <c r="P259" s="74">
        <f>SUM(J259:O259)</f>
        <v>5130.3999999999996</v>
      </c>
      <c r="Q259" s="74">
        <f>+H259+I259+J259+M259+O259</f>
        <v>1455.2199999999998</v>
      </c>
      <c r="R259" s="74">
        <f>+K259+L259+N259</f>
        <v>3700.1800000000003</v>
      </c>
      <c r="S259" s="74">
        <f>+G259-Q259</f>
        <v>22744.78</v>
      </c>
      <c r="T259" s="76">
        <v>111</v>
      </c>
      <c r="U259" s="27"/>
    </row>
    <row r="260" spans="1:21" ht="16.5" x14ac:dyDescent="0.2">
      <c r="A260" s="71">
        <v>689</v>
      </c>
      <c r="B260" s="72" t="s">
        <v>511</v>
      </c>
      <c r="C260" s="86" t="s">
        <v>512</v>
      </c>
      <c r="D260" s="29" t="s">
        <v>52</v>
      </c>
      <c r="E260" s="30" t="s">
        <v>94</v>
      </c>
      <c r="F260" s="73" t="s">
        <v>30</v>
      </c>
      <c r="G260" s="31">
        <v>15180</v>
      </c>
      <c r="H260" s="32">
        <v>0</v>
      </c>
      <c r="I260" s="74">
        <v>25</v>
      </c>
      <c r="J260" s="74">
        <f>+G260*2.87%</f>
        <v>435.666</v>
      </c>
      <c r="K260" s="74">
        <f>+G260*7.1%</f>
        <v>1077.78</v>
      </c>
      <c r="L260" s="82">
        <v>166.98</v>
      </c>
      <c r="M260" s="74">
        <f>+G260*3.04%</f>
        <v>461.47199999999998</v>
      </c>
      <c r="N260" s="74">
        <f>+G260*7.09%</f>
        <v>1076.2620000000002</v>
      </c>
      <c r="O260" s="32">
        <v>0</v>
      </c>
      <c r="P260" s="74">
        <f>SUM(J260:O260)</f>
        <v>3218.1600000000003</v>
      </c>
      <c r="Q260" s="74">
        <f>+H260+I260+J260+M260+O260</f>
        <v>922.13799999999992</v>
      </c>
      <c r="R260" s="74">
        <f>+K260+L260+N260</f>
        <v>2321.0219999999999</v>
      </c>
      <c r="S260" s="74">
        <f>+G260-Q260</f>
        <v>14257.862000000001</v>
      </c>
      <c r="T260" s="76">
        <v>111</v>
      </c>
      <c r="U260" s="27"/>
    </row>
    <row r="261" spans="1:21" ht="16.5" x14ac:dyDescent="0.2">
      <c r="A261" s="71">
        <v>690</v>
      </c>
      <c r="B261" s="72" t="s">
        <v>475</v>
      </c>
      <c r="C261" s="72" t="s">
        <v>476</v>
      </c>
      <c r="D261" s="29" t="s">
        <v>108</v>
      </c>
      <c r="E261" s="30" t="s">
        <v>250</v>
      </c>
      <c r="F261" s="73" t="s">
        <v>30</v>
      </c>
      <c r="G261" s="31">
        <v>22770</v>
      </c>
      <c r="H261" s="32"/>
      <c r="I261" s="74">
        <v>25</v>
      </c>
      <c r="J261" s="74">
        <f>+G261*2.87%</f>
        <v>653.49900000000002</v>
      </c>
      <c r="K261" s="74">
        <f>+G261*7.1%</f>
        <v>1616.6699999999998</v>
      </c>
      <c r="L261" s="70">
        <v>250.47</v>
      </c>
      <c r="M261" s="74">
        <f>+G261*3.04%</f>
        <v>692.20799999999997</v>
      </c>
      <c r="N261" s="74">
        <f>+G261*7.09%</f>
        <v>1614.393</v>
      </c>
      <c r="O261" s="32">
        <v>0</v>
      </c>
      <c r="P261" s="74">
        <f>SUM(J261:O261)</f>
        <v>4827.24</v>
      </c>
      <c r="Q261" s="74">
        <f>+H261+I261+J261+M261+O261</f>
        <v>1370.7069999999999</v>
      </c>
      <c r="R261" s="74">
        <f>+K261+L261+N261</f>
        <v>3481.5329999999999</v>
      </c>
      <c r="S261" s="74">
        <f>+G261-Q261</f>
        <v>21399.293000000001</v>
      </c>
      <c r="T261" s="76">
        <v>111</v>
      </c>
      <c r="U261" s="27"/>
    </row>
    <row r="262" spans="1:21" ht="16.5" x14ac:dyDescent="0.2">
      <c r="A262" s="71">
        <v>693</v>
      </c>
      <c r="B262" s="72" t="s">
        <v>416</v>
      </c>
      <c r="C262" s="86" t="s">
        <v>417</v>
      </c>
      <c r="D262" s="29" t="s">
        <v>52</v>
      </c>
      <c r="E262" s="30" t="s">
        <v>145</v>
      </c>
      <c r="F262" s="73" t="s">
        <v>30</v>
      </c>
      <c r="G262" s="31">
        <v>17250</v>
      </c>
      <c r="H262" s="32">
        <v>0</v>
      </c>
      <c r="I262" s="74">
        <v>25</v>
      </c>
      <c r="J262" s="74">
        <f>+G262*2.87%</f>
        <v>495.07499999999999</v>
      </c>
      <c r="K262" s="74">
        <f>+G262*7.1%</f>
        <v>1224.75</v>
      </c>
      <c r="L262" s="82">
        <v>189.75</v>
      </c>
      <c r="M262" s="74">
        <f>+G262*3.04%</f>
        <v>524.4</v>
      </c>
      <c r="N262" s="74">
        <f>+G262*7.09%</f>
        <v>1223.0250000000001</v>
      </c>
      <c r="O262" s="32">
        <v>0</v>
      </c>
      <c r="P262" s="74">
        <f>SUM(J262:O262)</f>
        <v>3657</v>
      </c>
      <c r="Q262" s="74">
        <f>+H262+I262+J262+M262+O262</f>
        <v>1044.4749999999999</v>
      </c>
      <c r="R262" s="74">
        <f>+K262+L262+N262</f>
        <v>2637.5250000000001</v>
      </c>
      <c r="S262" s="74">
        <f>+G262-Q262</f>
        <v>16205.525</v>
      </c>
      <c r="T262" s="76">
        <v>111</v>
      </c>
      <c r="U262" s="27"/>
    </row>
    <row r="263" spans="1:21" ht="16.5" x14ac:dyDescent="0.2">
      <c r="A263" s="71">
        <v>694</v>
      </c>
      <c r="B263" s="72" t="s">
        <v>648</v>
      </c>
      <c r="C263" s="72" t="s">
        <v>649</v>
      </c>
      <c r="D263" s="29" t="s">
        <v>108</v>
      </c>
      <c r="E263" s="30" t="s">
        <v>145</v>
      </c>
      <c r="F263" s="73" t="s">
        <v>30</v>
      </c>
      <c r="G263" s="31">
        <v>18975</v>
      </c>
      <c r="H263" s="32"/>
      <c r="I263" s="74">
        <v>25</v>
      </c>
      <c r="J263" s="74">
        <f>+G263*2.87%</f>
        <v>544.58249999999998</v>
      </c>
      <c r="K263" s="74">
        <f>+G263*7.1%</f>
        <v>1347.2249999999999</v>
      </c>
      <c r="L263" s="70">
        <v>208.73</v>
      </c>
      <c r="M263" s="74">
        <f>+G263*3.04%</f>
        <v>576.84</v>
      </c>
      <c r="N263" s="74">
        <f>+G263*7.09%</f>
        <v>1345.3275000000001</v>
      </c>
      <c r="O263" s="32">
        <v>0</v>
      </c>
      <c r="P263" s="74">
        <f>SUM(J263:O263)</f>
        <v>4022.7049999999999</v>
      </c>
      <c r="Q263" s="74">
        <f>+H263+I263+J263+M263+O263</f>
        <v>1146.4225000000001</v>
      </c>
      <c r="R263" s="74">
        <f>+K263+L263+N263</f>
        <v>2901.2825000000003</v>
      </c>
      <c r="S263" s="74">
        <f>+G263-Q263</f>
        <v>17828.577499999999</v>
      </c>
      <c r="T263" s="76">
        <v>111</v>
      </c>
      <c r="U263" s="27"/>
    </row>
    <row r="264" spans="1:21" ht="16.5" x14ac:dyDescent="0.2">
      <c r="A264" s="87">
        <v>695</v>
      </c>
      <c r="B264" s="72" t="s">
        <v>437</v>
      </c>
      <c r="C264" s="72" t="s">
        <v>438</v>
      </c>
      <c r="D264" s="29" t="s">
        <v>104</v>
      </c>
      <c r="E264" s="30" t="s">
        <v>145</v>
      </c>
      <c r="F264" s="73" t="s">
        <v>30</v>
      </c>
      <c r="G264" s="31">
        <v>22770</v>
      </c>
      <c r="H264" s="32"/>
      <c r="I264" s="74">
        <v>25</v>
      </c>
      <c r="J264" s="74">
        <f>+G264*2.87%</f>
        <v>653.49900000000002</v>
      </c>
      <c r="K264" s="74">
        <f>+G264*7.1%</f>
        <v>1616.6699999999998</v>
      </c>
      <c r="L264" s="70">
        <v>250.47</v>
      </c>
      <c r="M264" s="74">
        <f>+G264*3.04%</f>
        <v>692.20799999999997</v>
      </c>
      <c r="N264" s="74">
        <f>+G264*7.09%</f>
        <v>1614.393</v>
      </c>
      <c r="O264" s="32">
        <v>0</v>
      </c>
      <c r="P264" s="74">
        <f>SUM(J264:O264)</f>
        <v>4827.24</v>
      </c>
      <c r="Q264" s="74">
        <f>+H264+I264+J264+M264+O264</f>
        <v>1370.7069999999999</v>
      </c>
      <c r="R264" s="74">
        <f>+K264+L264+N264</f>
        <v>3481.5329999999999</v>
      </c>
      <c r="S264" s="74">
        <f>+G264-Q264</f>
        <v>21399.293000000001</v>
      </c>
      <c r="T264" s="76">
        <v>111</v>
      </c>
      <c r="U264" s="27"/>
    </row>
    <row r="265" spans="1:21" ht="16.5" x14ac:dyDescent="0.2">
      <c r="A265" s="71">
        <v>697</v>
      </c>
      <c r="B265" s="72" t="s">
        <v>782</v>
      </c>
      <c r="C265" s="72" t="s">
        <v>783</v>
      </c>
      <c r="D265" s="29" t="s">
        <v>469</v>
      </c>
      <c r="E265" s="30" t="s">
        <v>784</v>
      </c>
      <c r="F265" s="73" t="s">
        <v>30</v>
      </c>
      <c r="G265" s="31">
        <v>18975</v>
      </c>
      <c r="H265" s="32">
        <v>0</v>
      </c>
      <c r="I265" s="74">
        <v>25</v>
      </c>
      <c r="J265" s="74">
        <f>+G265*2.87%</f>
        <v>544.58249999999998</v>
      </c>
      <c r="K265" s="74">
        <f>+G265*7.1%</f>
        <v>1347.2249999999999</v>
      </c>
      <c r="L265" s="70">
        <v>208.73</v>
      </c>
      <c r="M265" s="74">
        <f>+G265*3.04%</f>
        <v>576.84</v>
      </c>
      <c r="N265" s="74">
        <f>+G265*7.09%</f>
        <v>1345.3275000000001</v>
      </c>
      <c r="O265" s="32">
        <v>0</v>
      </c>
      <c r="P265" s="74">
        <f>SUM(J265:O265)</f>
        <v>4022.7049999999999</v>
      </c>
      <c r="Q265" s="74">
        <f>+H265+I265+J265+M265+O265</f>
        <v>1146.4225000000001</v>
      </c>
      <c r="R265" s="74">
        <f>+K265+L265+N265</f>
        <v>2901.2825000000003</v>
      </c>
      <c r="S265" s="74">
        <f>+G265-Q265</f>
        <v>17828.577499999999</v>
      </c>
      <c r="T265" s="76">
        <v>111</v>
      </c>
      <c r="U265" s="27"/>
    </row>
    <row r="266" spans="1:21" ht="16.5" x14ac:dyDescent="0.2">
      <c r="A266" s="87">
        <v>698</v>
      </c>
      <c r="B266" s="72" t="s">
        <v>559</v>
      </c>
      <c r="C266" s="72" t="s">
        <v>560</v>
      </c>
      <c r="D266" s="29" t="s">
        <v>104</v>
      </c>
      <c r="E266" s="30" t="s">
        <v>145</v>
      </c>
      <c r="F266" s="73" t="s">
        <v>30</v>
      </c>
      <c r="G266" s="31">
        <v>24200</v>
      </c>
      <c r="H266" s="32"/>
      <c r="I266" s="74">
        <v>25</v>
      </c>
      <c r="J266" s="74">
        <f>+G266*2.87%</f>
        <v>694.54</v>
      </c>
      <c r="K266" s="74">
        <f>+G266*7.1%</f>
        <v>1718.1999999999998</v>
      </c>
      <c r="L266" s="70">
        <v>266.2</v>
      </c>
      <c r="M266" s="74">
        <f>+G266*3.04%</f>
        <v>735.68</v>
      </c>
      <c r="N266" s="74">
        <f>+G266*7.09%</f>
        <v>1715.7800000000002</v>
      </c>
      <c r="O266" s="32">
        <v>0</v>
      </c>
      <c r="P266" s="74">
        <f>SUM(J266:O266)</f>
        <v>5130.3999999999996</v>
      </c>
      <c r="Q266" s="74">
        <f>+H266+I266+J266+M266+O266</f>
        <v>1455.2199999999998</v>
      </c>
      <c r="R266" s="74">
        <f>+K266+L266+N266</f>
        <v>3700.1800000000003</v>
      </c>
      <c r="S266" s="74">
        <f>+G266-Q266</f>
        <v>22744.78</v>
      </c>
      <c r="T266" s="76">
        <v>111</v>
      </c>
      <c r="U266" s="27"/>
    </row>
    <row r="267" spans="1:21" ht="30" x14ac:dyDescent="0.2">
      <c r="A267" s="71">
        <v>700</v>
      </c>
      <c r="B267" s="72" t="s">
        <v>98</v>
      </c>
      <c r="C267" s="72" t="s">
        <v>99</v>
      </c>
      <c r="D267" s="29" t="s">
        <v>100</v>
      </c>
      <c r="E267" s="30" t="s">
        <v>101</v>
      </c>
      <c r="F267" s="73" t="s">
        <v>30</v>
      </c>
      <c r="G267" s="31">
        <v>18975</v>
      </c>
      <c r="H267" s="32"/>
      <c r="I267" s="74">
        <v>25</v>
      </c>
      <c r="J267" s="74">
        <f>+G267*2.87%</f>
        <v>544.58249999999998</v>
      </c>
      <c r="K267" s="74">
        <f>+G267*7.1%</f>
        <v>1347.2249999999999</v>
      </c>
      <c r="L267" s="70">
        <v>208.73</v>
      </c>
      <c r="M267" s="74">
        <f>+G267*3.04%</f>
        <v>576.84</v>
      </c>
      <c r="N267" s="74">
        <f>+G267*7.09%</f>
        <v>1345.3275000000001</v>
      </c>
      <c r="O267" s="32">
        <v>0</v>
      </c>
      <c r="P267" s="74">
        <f>SUM(J267:O267)</f>
        <v>4022.7049999999999</v>
      </c>
      <c r="Q267" s="74">
        <f>+H267+I267+J267+M267+O267</f>
        <v>1146.4225000000001</v>
      </c>
      <c r="R267" s="74">
        <f>+K267+L267+N267</f>
        <v>2901.2825000000003</v>
      </c>
      <c r="S267" s="74">
        <f>+G267-Q267</f>
        <v>17828.577499999999</v>
      </c>
      <c r="T267" s="76">
        <v>111</v>
      </c>
      <c r="U267" s="27"/>
    </row>
    <row r="268" spans="1:21" ht="30" x14ac:dyDescent="0.2">
      <c r="A268" s="71">
        <v>701</v>
      </c>
      <c r="B268" s="72" t="s">
        <v>493</v>
      </c>
      <c r="C268" s="72" t="s">
        <v>494</v>
      </c>
      <c r="D268" s="29" t="s">
        <v>48</v>
      </c>
      <c r="E268" s="30" t="s">
        <v>495</v>
      </c>
      <c r="F268" s="73" t="s">
        <v>30</v>
      </c>
      <c r="G268" s="31">
        <v>26136</v>
      </c>
      <c r="H268" s="32">
        <v>0</v>
      </c>
      <c r="I268" s="74">
        <v>25</v>
      </c>
      <c r="J268" s="74">
        <f>+G268*2.87%</f>
        <v>750.10320000000002</v>
      </c>
      <c r="K268" s="74">
        <f>+G268*7.1%</f>
        <v>1855.6559999999997</v>
      </c>
      <c r="L268" s="70">
        <v>287.5</v>
      </c>
      <c r="M268" s="74">
        <f>+G268*3.04%</f>
        <v>794.53440000000001</v>
      </c>
      <c r="N268" s="74">
        <f>+G268*7.09%</f>
        <v>1853.0424</v>
      </c>
      <c r="O268" s="32">
        <v>0</v>
      </c>
      <c r="P268" s="74">
        <f>SUM(J268:O268)</f>
        <v>5540.8359999999993</v>
      </c>
      <c r="Q268" s="74">
        <f>+H268+I268+J268+M268+O268</f>
        <v>1569.6376</v>
      </c>
      <c r="R268" s="74">
        <f>+K268+L268+N268</f>
        <v>3996.1984000000002</v>
      </c>
      <c r="S268" s="74">
        <f>+G268-Q268</f>
        <v>24566.362399999998</v>
      </c>
      <c r="T268" s="76">
        <v>111</v>
      </c>
      <c r="U268" s="27"/>
    </row>
    <row r="269" spans="1:21" ht="16.5" x14ac:dyDescent="0.2">
      <c r="A269" s="71">
        <v>702</v>
      </c>
      <c r="B269" s="72" t="s">
        <v>50</v>
      </c>
      <c r="C269" s="86" t="s">
        <v>51</v>
      </c>
      <c r="D269" s="29" t="s">
        <v>52</v>
      </c>
      <c r="E269" s="30" t="s">
        <v>53</v>
      </c>
      <c r="F269" s="73" t="s">
        <v>30</v>
      </c>
      <c r="G269" s="31">
        <v>16445</v>
      </c>
      <c r="H269" s="32"/>
      <c r="I269" s="74">
        <v>25</v>
      </c>
      <c r="J269" s="74">
        <f>+G269*2.87%</f>
        <v>471.97149999999999</v>
      </c>
      <c r="K269" s="74">
        <f>+G269*7.1%</f>
        <v>1167.5949999999998</v>
      </c>
      <c r="L269" s="82">
        <v>180.9</v>
      </c>
      <c r="M269" s="74">
        <f>+G269*3.04%</f>
        <v>499.928</v>
      </c>
      <c r="N269" s="74">
        <f>+G269*7.09%</f>
        <v>1165.9505000000001</v>
      </c>
      <c r="O269" s="32">
        <v>0</v>
      </c>
      <c r="P269" s="74">
        <f>SUM(J269:O269)</f>
        <v>3486.3450000000003</v>
      </c>
      <c r="Q269" s="74">
        <f>+H269+I269+J269+M269+O269</f>
        <v>996.89949999999999</v>
      </c>
      <c r="R269" s="74">
        <f>+K269+L269+N269</f>
        <v>2514.4454999999998</v>
      </c>
      <c r="S269" s="74">
        <f>+G269-Q269</f>
        <v>15448.1005</v>
      </c>
      <c r="T269" s="76">
        <v>111</v>
      </c>
      <c r="U269" s="27"/>
    </row>
    <row r="270" spans="1:21" ht="16.5" x14ac:dyDescent="0.2">
      <c r="A270" s="71">
        <v>703</v>
      </c>
      <c r="B270" s="72" t="s">
        <v>460</v>
      </c>
      <c r="C270" s="72" t="s">
        <v>461</v>
      </c>
      <c r="D270" s="29" t="s">
        <v>52</v>
      </c>
      <c r="E270" s="30" t="s">
        <v>53</v>
      </c>
      <c r="F270" s="73" t="s">
        <v>30</v>
      </c>
      <c r="G270" s="31">
        <v>16445</v>
      </c>
      <c r="H270" s="32">
        <v>0</v>
      </c>
      <c r="I270" s="74">
        <v>25</v>
      </c>
      <c r="J270" s="74">
        <f>+G270*2.87%</f>
        <v>471.97149999999999</v>
      </c>
      <c r="K270" s="74">
        <f>+G270*7.1%</f>
        <v>1167.5949999999998</v>
      </c>
      <c r="L270" s="82">
        <v>180.9</v>
      </c>
      <c r="M270" s="74">
        <f>+G270*3.04%</f>
        <v>499.928</v>
      </c>
      <c r="N270" s="74">
        <f>+G270*7.09%</f>
        <v>1165.9505000000001</v>
      </c>
      <c r="O270" s="32">
        <v>0</v>
      </c>
      <c r="P270" s="74">
        <f>SUM(J270:O270)</f>
        <v>3486.3450000000003</v>
      </c>
      <c r="Q270" s="74">
        <f>+H270+I270+J270+M270+O270</f>
        <v>996.89949999999999</v>
      </c>
      <c r="R270" s="74">
        <f>+K270+L270+N270</f>
        <v>2514.4454999999998</v>
      </c>
      <c r="S270" s="74">
        <f>+G270-Q270</f>
        <v>15448.1005</v>
      </c>
      <c r="T270" s="76">
        <v>111</v>
      </c>
      <c r="U270" s="27"/>
    </row>
    <row r="271" spans="1:21" ht="16.5" x14ac:dyDescent="0.2">
      <c r="A271" s="71">
        <v>704</v>
      </c>
      <c r="B271" s="77" t="s">
        <v>895</v>
      </c>
      <c r="C271" s="88" t="s">
        <v>896</v>
      </c>
      <c r="D271" s="34" t="s">
        <v>52</v>
      </c>
      <c r="E271" s="35" t="s">
        <v>53</v>
      </c>
      <c r="F271" s="73" t="s">
        <v>30</v>
      </c>
      <c r="G271" s="36">
        <v>16445</v>
      </c>
      <c r="H271" s="32">
        <v>0</v>
      </c>
      <c r="I271" s="74">
        <v>25</v>
      </c>
      <c r="J271" s="74">
        <f>+G271*2.87%</f>
        <v>471.97149999999999</v>
      </c>
      <c r="K271" s="74">
        <f>+G271*7.1%</f>
        <v>1167.5949999999998</v>
      </c>
      <c r="L271" s="82">
        <v>180.9</v>
      </c>
      <c r="M271" s="74">
        <f>+G271*3.04%</f>
        <v>499.928</v>
      </c>
      <c r="N271" s="74">
        <f>+G271*7.09%</f>
        <v>1165.9505000000001</v>
      </c>
      <c r="O271" s="32">
        <v>0</v>
      </c>
      <c r="P271" s="74">
        <f>SUM(J271:O271)</f>
        <v>3486.3450000000003</v>
      </c>
      <c r="Q271" s="74">
        <f>+H271+I271+J271+M271+O271</f>
        <v>996.89949999999999</v>
      </c>
      <c r="R271" s="74">
        <f>+K271+L271+N271</f>
        <v>2514.4454999999998</v>
      </c>
      <c r="S271" s="74">
        <f>+G271-Q271</f>
        <v>15448.1005</v>
      </c>
      <c r="T271" s="76">
        <v>111</v>
      </c>
      <c r="U271" s="27"/>
    </row>
    <row r="272" spans="1:21" ht="16.5" x14ac:dyDescent="0.2">
      <c r="A272" s="71">
        <v>705</v>
      </c>
      <c r="B272" s="72" t="s">
        <v>550</v>
      </c>
      <c r="C272" s="72" t="s">
        <v>551</v>
      </c>
      <c r="D272" s="29" t="s">
        <v>229</v>
      </c>
      <c r="E272" s="30" t="s">
        <v>552</v>
      </c>
      <c r="F272" s="73" t="s">
        <v>30</v>
      </c>
      <c r="G272" s="31">
        <v>27280</v>
      </c>
      <c r="H272" s="32">
        <v>0</v>
      </c>
      <c r="I272" s="74">
        <v>25</v>
      </c>
      <c r="J272" s="74">
        <f>+G272*2.87%</f>
        <v>782.93600000000004</v>
      </c>
      <c r="K272" s="74">
        <f>+G272*7.1%</f>
        <v>1936.8799999999999</v>
      </c>
      <c r="L272" s="82">
        <v>300.08</v>
      </c>
      <c r="M272" s="74">
        <f>+G272*3.04%</f>
        <v>829.31200000000001</v>
      </c>
      <c r="N272" s="74">
        <f>+G272*7.09%</f>
        <v>1934.152</v>
      </c>
      <c r="O272" s="32">
        <v>0</v>
      </c>
      <c r="P272" s="74">
        <f>SUM(J272:O272)</f>
        <v>5783.36</v>
      </c>
      <c r="Q272" s="74">
        <f>+H272+I272+J272+M272+O272</f>
        <v>1637.248</v>
      </c>
      <c r="R272" s="74">
        <f>+K271+L271+N271</f>
        <v>2514.4454999999998</v>
      </c>
      <c r="S272" s="74">
        <f>+G272-Q272</f>
        <v>25642.752</v>
      </c>
      <c r="T272" s="76">
        <v>111</v>
      </c>
      <c r="U272" s="27"/>
    </row>
    <row r="273" spans="1:21" ht="30" x14ac:dyDescent="0.2">
      <c r="A273" s="71">
        <v>706</v>
      </c>
      <c r="B273" s="72" t="s">
        <v>408</v>
      </c>
      <c r="C273" s="72" t="s">
        <v>409</v>
      </c>
      <c r="D273" s="30" t="s">
        <v>141</v>
      </c>
      <c r="E273" s="30" t="s">
        <v>101</v>
      </c>
      <c r="F273" s="73" t="s">
        <v>30</v>
      </c>
      <c r="G273" s="31">
        <v>18975</v>
      </c>
      <c r="H273" s="32">
        <v>0</v>
      </c>
      <c r="I273" s="74">
        <v>25</v>
      </c>
      <c r="J273" s="74">
        <f>+G273*2.87%</f>
        <v>544.58249999999998</v>
      </c>
      <c r="K273" s="74">
        <f>+G273*7.1%</f>
        <v>1347.2249999999999</v>
      </c>
      <c r="L273" s="84">
        <v>208.73</v>
      </c>
      <c r="M273" s="74">
        <f>+G273*3.04%</f>
        <v>576.84</v>
      </c>
      <c r="N273" s="74">
        <f>+G273*7.09%</f>
        <v>1345.3275000000001</v>
      </c>
      <c r="O273" s="32">
        <v>0</v>
      </c>
      <c r="P273" s="74">
        <f>SUM(J273:O273)</f>
        <v>4022.7049999999999</v>
      </c>
      <c r="Q273" s="74">
        <f>+H273+I273+J273+M273+O273</f>
        <v>1146.4225000000001</v>
      </c>
      <c r="R273" s="74">
        <f>+K273+L273+N273</f>
        <v>2901.2825000000003</v>
      </c>
      <c r="S273" s="74">
        <f>+G273-Q273</f>
        <v>17828.577499999999</v>
      </c>
      <c r="T273" s="76">
        <v>111</v>
      </c>
      <c r="U273" s="27"/>
    </row>
    <row r="274" spans="1:21" ht="16.5" x14ac:dyDescent="0.2">
      <c r="A274" s="71">
        <v>707</v>
      </c>
      <c r="B274" s="72" t="s">
        <v>68</v>
      </c>
      <c r="C274" s="86" t="s">
        <v>69</v>
      </c>
      <c r="D274" s="29" t="s">
        <v>70</v>
      </c>
      <c r="E274" s="30" t="s">
        <v>71</v>
      </c>
      <c r="F274" s="73" t="s">
        <v>30</v>
      </c>
      <c r="G274" s="31">
        <v>22770</v>
      </c>
      <c r="H274" s="32">
        <v>0</v>
      </c>
      <c r="I274" s="74">
        <v>25</v>
      </c>
      <c r="J274" s="74">
        <f>+G274*2.87%</f>
        <v>653.49900000000002</v>
      </c>
      <c r="K274" s="74">
        <f>+G274*7.1%</f>
        <v>1616.6699999999998</v>
      </c>
      <c r="L274" s="70">
        <v>250.47</v>
      </c>
      <c r="M274" s="74">
        <f>+G274*3.04%</f>
        <v>692.20799999999997</v>
      </c>
      <c r="N274" s="74">
        <f>+G274*7.09%</f>
        <v>1614.393</v>
      </c>
      <c r="O274" s="32">
        <v>0</v>
      </c>
      <c r="P274" s="74">
        <f>SUM(J274:O274)</f>
        <v>4827.24</v>
      </c>
      <c r="Q274" s="74">
        <f>+H274+I274+J274+M274+O274</f>
        <v>1370.7069999999999</v>
      </c>
      <c r="R274" s="74">
        <f>+K274+L274+N274</f>
        <v>3481.5329999999999</v>
      </c>
      <c r="S274" s="74">
        <f>+G274-Q274</f>
        <v>21399.293000000001</v>
      </c>
      <c r="T274" s="76">
        <v>111</v>
      </c>
      <c r="U274" s="27"/>
    </row>
    <row r="275" spans="1:21" ht="16.5" x14ac:dyDescent="0.2">
      <c r="A275" s="71">
        <v>708</v>
      </c>
      <c r="B275" s="72" t="s">
        <v>609</v>
      </c>
      <c r="C275" s="86" t="s">
        <v>610</v>
      </c>
      <c r="D275" s="29" t="s">
        <v>52</v>
      </c>
      <c r="E275" s="30" t="s">
        <v>145</v>
      </c>
      <c r="F275" s="73" t="s">
        <v>30</v>
      </c>
      <c r="G275" s="31">
        <v>21505</v>
      </c>
      <c r="H275" s="32">
        <v>0</v>
      </c>
      <c r="I275" s="74">
        <v>25</v>
      </c>
      <c r="J275" s="74">
        <f>+G275*2.87%</f>
        <v>617.19349999999997</v>
      </c>
      <c r="K275" s="74">
        <f>+G275*7.1%</f>
        <v>1526.8549999999998</v>
      </c>
      <c r="L275" s="82">
        <v>236.56</v>
      </c>
      <c r="M275" s="74">
        <f>+G275*3.04%</f>
        <v>653.75199999999995</v>
      </c>
      <c r="N275" s="74">
        <f>+G275*7.09%</f>
        <v>1524.7045000000001</v>
      </c>
      <c r="O275" s="32">
        <v>0</v>
      </c>
      <c r="P275" s="74">
        <f>SUM(J275:O275)</f>
        <v>4559.0649999999996</v>
      </c>
      <c r="Q275" s="74">
        <f>+H275+I275+J275+M275+O275</f>
        <v>1295.9454999999998</v>
      </c>
      <c r="R275" s="74">
        <f>+K275+L275+N275</f>
        <v>3288.1194999999998</v>
      </c>
      <c r="S275" s="74">
        <f>+G275-Q275</f>
        <v>20209.054499999998</v>
      </c>
      <c r="T275" s="76">
        <v>111</v>
      </c>
      <c r="U275" s="27"/>
    </row>
    <row r="276" spans="1:21" ht="16.5" x14ac:dyDescent="0.2">
      <c r="A276" s="71">
        <v>709</v>
      </c>
      <c r="B276" s="72" t="s">
        <v>857</v>
      </c>
      <c r="C276" s="72" t="s">
        <v>858</v>
      </c>
      <c r="D276" s="29" t="s">
        <v>177</v>
      </c>
      <c r="E276" s="30" t="s">
        <v>178</v>
      </c>
      <c r="F276" s="73" t="s">
        <v>30</v>
      </c>
      <c r="G276" s="31">
        <v>21850</v>
      </c>
      <c r="H276" s="32">
        <v>0</v>
      </c>
      <c r="I276" s="74">
        <v>25</v>
      </c>
      <c r="J276" s="74">
        <f>+G276*2.87%</f>
        <v>627.09500000000003</v>
      </c>
      <c r="K276" s="74">
        <f>+G276*7.1%</f>
        <v>1551.35</v>
      </c>
      <c r="L276" s="84">
        <v>240.35</v>
      </c>
      <c r="M276" s="74">
        <f>+G276*3.04%</f>
        <v>664.24</v>
      </c>
      <c r="N276" s="74">
        <f>+G276*7.09%</f>
        <v>1549.1650000000002</v>
      </c>
      <c r="O276" s="32">
        <v>0</v>
      </c>
      <c r="P276" s="74">
        <f>SUM(J276:O276)</f>
        <v>4632.2</v>
      </c>
      <c r="Q276" s="74">
        <f>+H276+I276+J276+M276+O276</f>
        <v>1316.335</v>
      </c>
      <c r="R276" s="74">
        <f>+K276+L276+N276</f>
        <v>3340.8649999999998</v>
      </c>
      <c r="S276" s="74">
        <f>+G276-Q276</f>
        <v>20533.665000000001</v>
      </c>
      <c r="T276" s="76">
        <v>111</v>
      </c>
      <c r="U276" s="27"/>
    </row>
    <row r="277" spans="1:21" ht="16.5" x14ac:dyDescent="0.2">
      <c r="A277" s="71">
        <v>710</v>
      </c>
      <c r="B277" s="72" t="s">
        <v>849</v>
      </c>
      <c r="C277" s="72" t="s">
        <v>850</v>
      </c>
      <c r="D277" s="29" t="s">
        <v>323</v>
      </c>
      <c r="E277" s="30" t="s">
        <v>136</v>
      </c>
      <c r="F277" s="73" t="s">
        <v>30</v>
      </c>
      <c r="G277" s="31">
        <v>22770</v>
      </c>
      <c r="H277" s="32">
        <v>0</v>
      </c>
      <c r="I277" s="74">
        <v>25</v>
      </c>
      <c r="J277" s="74">
        <f>+G277*2.87%</f>
        <v>653.49900000000002</v>
      </c>
      <c r="K277" s="74">
        <f>+G277*7.1%</f>
        <v>1616.6699999999998</v>
      </c>
      <c r="L277" s="70">
        <v>250.47</v>
      </c>
      <c r="M277" s="74">
        <f>+G277*3.04%</f>
        <v>692.20799999999997</v>
      </c>
      <c r="N277" s="74">
        <f>+G277*7.09%</f>
        <v>1614.393</v>
      </c>
      <c r="O277" s="32">
        <v>0</v>
      </c>
      <c r="P277" s="74">
        <f>SUM(J277:O277)</f>
        <v>4827.24</v>
      </c>
      <c r="Q277" s="74">
        <f>+H277+I277+J277+M277+O277</f>
        <v>1370.7069999999999</v>
      </c>
      <c r="R277" s="74">
        <f>+K277+L277+N277</f>
        <v>3481.5329999999999</v>
      </c>
      <c r="S277" s="74">
        <f>+G277-Q277</f>
        <v>21399.293000000001</v>
      </c>
      <c r="T277" s="76">
        <v>111</v>
      </c>
      <c r="U277" s="27"/>
    </row>
    <row r="278" spans="1:21" ht="16.5" x14ac:dyDescent="0.2">
      <c r="A278" s="71">
        <v>711</v>
      </c>
      <c r="B278" s="72" t="s">
        <v>61</v>
      </c>
      <c r="C278" s="72" t="s">
        <v>62</v>
      </c>
      <c r="D278" s="29" t="s">
        <v>33</v>
      </c>
      <c r="E278" s="30" t="s">
        <v>63</v>
      </c>
      <c r="F278" s="73" t="s">
        <v>30</v>
      </c>
      <c r="G278" s="31">
        <v>24200</v>
      </c>
      <c r="H278" s="32"/>
      <c r="I278" s="74">
        <v>25</v>
      </c>
      <c r="J278" s="74">
        <f>+G278*2.87%</f>
        <v>694.54</v>
      </c>
      <c r="K278" s="74">
        <f>+G278*7.1%</f>
        <v>1718.1999999999998</v>
      </c>
      <c r="L278" s="70">
        <v>266.2</v>
      </c>
      <c r="M278" s="74">
        <f>+G278*3.04%</f>
        <v>735.68</v>
      </c>
      <c r="N278" s="74">
        <f>+G278*7.09%</f>
        <v>1715.7800000000002</v>
      </c>
      <c r="O278" s="32">
        <v>0</v>
      </c>
      <c r="P278" s="74">
        <f>SUM(J278:O278)</f>
        <v>5130.3999999999996</v>
      </c>
      <c r="Q278" s="74">
        <f>+H278+I278+J278+M278+O278</f>
        <v>1455.2199999999998</v>
      </c>
      <c r="R278" s="74">
        <f>+K278+L278+N278</f>
        <v>3700.1800000000003</v>
      </c>
      <c r="S278" s="74">
        <f>+G278-Q278</f>
        <v>22744.78</v>
      </c>
      <c r="T278" s="76">
        <v>111</v>
      </c>
      <c r="U278" s="27"/>
    </row>
    <row r="279" spans="1:21" ht="16.5" x14ac:dyDescent="0.2">
      <c r="A279" s="71">
        <v>712</v>
      </c>
      <c r="B279" s="72" t="s">
        <v>167</v>
      </c>
      <c r="C279" s="72" t="s">
        <v>168</v>
      </c>
      <c r="D279" s="29" t="s">
        <v>169</v>
      </c>
      <c r="E279" s="30" t="s">
        <v>170</v>
      </c>
      <c r="F279" s="73" t="s">
        <v>30</v>
      </c>
      <c r="G279" s="31">
        <v>28300</v>
      </c>
      <c r="H279" s="32">
        <v>0</v>
      </c>
      <c r="I279" s="74">
        <v>25</v>
      </c>
      <c r="J279" s="74">
        <f>+G279*2.87%</f>
        <v>812.21</v>
      </c>
      <c r="K279" s="74">
        <f>+G279*7.1%</f>
        <v>2009.2999999999997</v>
      </c>
      <c r="L279" s="70">
        <v>311.3</v>
      </c>
      <c r="M279" s="74">
        <f>+G279*3.04%</f>
        <v>860.32</v>
      </c>
      <c r="N279" s="74">
        <f>+G279*7.09%</f>
        <v>2006.47</v>
      </c>
      <c r="O279" s="32"/>
      <c r="P279" s="74">
        <f>SUM(J279:O279)</f>
        <v>5999.6</v>
      </c>
      <c r="Q279" s="74">
        <f>+H279+I279+J279+M279+O279</f>
        <v>1697.5300000000002</v>
      </c>
      <c r="R279" s="74">
        <f>+K279+L279+N279</f>
        <v>4327.07</v>
      </c>
      <c r="S279" s="74">
        <f>+G279-Q279</f>
        <v>26602.47</v>
      </c>
      <c r="T279" s="76">
        <v>111</v>
      </c>
      <c r="U279" s="27"/>
    </row>
    <row r="280" spans="1:21" ht="16.5" x14ac:dyDescent="0.2">
      <c r="A280" s="71">
        <v>713</v>
      </c>
      <c r="B280" s="72" t="s">
        <v>863</v>
      </c>
      <c r="C280" s="72" t="s">
        <v>864</v>
      </c>
      <c r="D280" s="29" t="s">
        <v>78</v>
      </c>
      <c r="E280" s="30" t="s">
        <v>97</v>
      </c>
      <c r="F280" s="73" t="s">
        <v>30</v>
      </c>
      <c r="G280" s="31">
        <v>31363.200000000001</v>
      </c>
      <c r="H280" s="32">
        <v>0</v>
      </c>
      <c r="I280" s="74">
        <v>25</v>
      </c>
      <c r="J280" s="74">
        <f>+G280*2.87%</f>
        <v>900.12383999999997</v>
      </c>
      <c r="K280" s="74">
        <f>+G280*7.1%</f>
        <v>2226.7871999999998</v>
      </c>
      <c r="L280" s="70">
        <v>345</v>
      </c>
      <c r="M280" s="74">
        <f>+G280*3.04%</f>
        <v>953.44128000000001</v>
      </c>
      <c r="N280" s="74">
        <f>+G280*7.09%</f>
        <v>2223.6508800000001</v>
      </c>
      <c r="O280" s="32">
        <v>0</v>
      </c>
      <c r="P280" s="74">
        <f>SUM(J280:O280)</f>
        <v>6649.0032000000001</v>
      </c>
      <c r="Q280" s="74">
        <f>+H280+I280+J280+M280+O280</f>
        <v>1878.56512</v>
      </c>
      <c r="R280" s="74">
        <f>+K280+L280+N280</f>
        <v>4795.4380799999999</v>
      </c>
      <c r="S280" s="74">
        <f>+G280-Q280</f>
        <v>29484.634880000001</v>
      </c>
      <c r="T280" s="76">
        <v>111</v>
      </c>
      <c r="U280" s="27"/>
    </row>
    <row r="281" spans="1:21" ht="16.5" x14ac:dyDescent="0.2">
      <c r="A281" s="71">
        <v>714</v>
      </c>
      <c r="B281" s="72" t="s">
        <v>660</v>
      </c>
      <c r="C281" s="72" t="s">
        <v>661</v>
      </c>
      <c r="D281" s="29" t="s">
        <v>229</v>
      </c>
      <c r="E281" s="30" t="s">
        <v>53</v>
      </c>
      <c r="F281" s="73" t="s">
        <v>30</v>
      </c>
      <c r="G281" s="31">
        <v>22770</v>
      </c>
      <c r="H281" s="32">
        <v>0</v>
      </c>
      <c r="I281" s="74">
        <v>25</v>
      </c>
      <c r="J281" s="74">
        <f>+G281*2.87%</f>
        <v>653.49900000000002</v>
      </c>
      <c r="K281" s="74">
        <f>+G281*7.1%</f>
        <v>1616.6699999999998</v>
      </c>
      <c r="L281" s="82">
        <v>250.47</v>
      </c>
      <c r="M281" s="74">
        <f>+G281*3.04%</f>
        <v>692.20799999999997</v>
      </c>
      <c r="N281" s="74">
        <f>+G281*7.09%</f>
        <v>1614.393</v>
      </c>
      <c r="O281" s="32">
        <v>0</v>
      </c>
      <c r="P281" s="74">
        <f>SUM(J281:O281)</f>
        <v>4827.24</v>
      </c>
      <c r="Q281" s="74">
        <f>+H281+I281+J281+M281+O281</f>
        <v>1370.7069999999999</v>
      </c>
      <c r="R281" s="74">
        <f>+K281+L281+N281</f>
        <v>3481.5329999999999</v>
      </c>
      <c r="S281" s="74">
        <f>+G281-Q281</f>
        <v>21399.293000000001</v>
      </c>
      <c r="T281" s="76">
        <v>111</v>
      </c>
      <c r="U281" s="27"/>
    </row>
    <row r="282" spans="1:21" ht="16.5" x14ac:dyDescent="0.2">
      <c r="A282" s="71">
        <v>715</v>
      </c>
      <c r="B282" s="72" t="s">
        <v>321</v>
      </c>
      <c r="C282" s="72" t="s">
        <v>322</v>
      </c>
      <c r="D282" s="29" t="s">
        <v>323</v>
      </c>
      <c r="E282" s="30" t="s">
        <v>136</v>
      </c>
      <c r="F282" s="73" t="s">
        <v>30</v>
      </c>
      <c r="G282" s="31">
        <v>22770</v>
      </c>
      <c r="H282" s="32">
        <v>0</v>
      </c>
      <c r="I282" s="74">
        <v>25</v>
      </c>
      <c r="J282" s="74">
        <f>+G282*2.87%</f>
        <v>653.49900000000002</v>
      </c>
      <c r="K282" s="74">
        <f>+G282*7.1%</f>
        <v>1616.6699999999998</v>
      </c>
      <c r="L282" s="70">
        <v>250.47</v>
      </c>
      <c r="M282" s="74">
        <f>+G282*3.04%</f>
        <v>692.20799999999997</v>
      </c>
      <c r="N282" s="74">
        <f>+G282*7.09%</f>
        <v>1614.393</v>
      </c>
      <c r="O282" s="32">
        <v>0</v>
      </c>
      <c r="P282" s="74">
        <f>SUM(J282:O282)</f>
        <v>4827.24</v>
      </c>
      <c r="Q282" s="74">
        <f>+H282+I282+J282+M282+O282</f>
        <v>1370.7069999999999</v>
      </c>
      <c r="R282" s="74">
        <f>+K282+L282+N282</f>
        <v>3481.5329999999999</v>
      </c>
      <c r="S282" s="74">
        <f>+G282-Q282</f>
        <v>21399.293000000001</v>
      </c>
      <c r="T282" s="76">
        <v>111</v>
      </c>
      <c r="U282" s="27"/>
    </row>
    <row r="283" spans="1:21" ht="16.5" x14ac:dyDescent="0.2">
      <c r="A283" s="71">
        <v>716</v>
      </c>
      <c r="B283" s="72" t="s">
        <v>366</v>
      </c>
      <c r="C283" s="72" t="s">
        <v>367</v>
      </c>
      <c r="D283" s="29" t="s">
        <v>108</v>
      </c>
      <c r="E283" s="30" t="s">
        <v>368</v>
      </c>
      <c r="F283" s="73" t="s">
        <v>30</v>
      </c>
      <c r="G283" s="31">
        <v>21505</v>
      </c>
      <c r="H283" s="32"/>
      <c r="I283" s="74">
        <v>25</v>
      </c>
      <c r="J283" s="74">
        <f>+G283*2.87%</f>
        <v>617.19349999999997</v>
      </c>
      <c r="K283" s="74">
        <f>+G283*7.1%</f>
        <v>1526.8549999999998</v>
      </c>
      <c r="L283" s="70">
        <v>236.56</v>
      </c>
      <c r="M283" s="74">
        <f>+G283*3.04%</f>
        <v>653.75199999999995</v>
      </c>
      <c r="N283" s="74">
        <f>+G283*7.09%</f>
        <v>1524.7045000000001</v>
      </c>
      <c r="O283" s="32">
        <v>0</v>
      </c>
      <c r="P283" s="74">
        <f>SUM(J283:O283)</f>
        <v>4559.0649999999996</v>
      </c>
      <c r="Q283" s="74">
        <f>+H283+I283+J283+M283+O283</f>
        <v>1295.9454999999998</v>
      </c>
      <c r="R283" s="74">
        <f>+K283+L283+N283</f>
        <v>3288.1194999999998</v>
      </c>
      <c r="S283" s="74">
        <f>+G283-Q283</f>
        <v>20209.054499999998</v>
      </c>
      <c r="T283" s="76">
        <v>111</v>
      </c>
      <c r="U283" s="27"/>
    </row>
    <row r="284" spans="1:21" ht="16.5" x14ac:dyDescent="0.2">
      <c r="A284" s="71">
        <v>718</v>
      </c>
      <c r="B284" s="72" t="s">
        <v>748</v>
      </c>
      <c r="C284" s="72" t="s">
        <v>749</v>
      </c>
      <c r="D284" s="29" t="s">
        <v>144</v>
      </c>
      <c r="E284" s="30" t="s">
        <v>627</v>
      </c>
      <c r="F284" s="73" t="s">
        <v>30</v>
      </c>
      <c r="G284" s="31">
        <v>30250</v>
      </c>
      <c r="H284" s="32">
        <v>0</v>
      </c>
      <c r="I284" s="74">
        <v>25</v>
      </c>
      <c r="J284" s="74">
        <f>+G284*2.87%</f>
        <v>868.17499999999995</v>
      </c>
      <c r="K284" s="74">
        <f>+G284*7.1%</f>
        <v>2147.75</v>
      </c>
      <c r="L284" s="70">
        <v>332.75</v>
      </c>
      <c r="M284" s="74">
        <f>+G284*3.04%</f>
        <v>919.6</v>
      </c>
      <c r="N284" s="74">
        <f>+G284*7.09%</f>
        <v>2144.7250000000004</v>
      </c>
      <c r="O284" s="32">
        <v>835.89</v>
      </c>
      <c r="P284" s="74">
        <f>SUM(J284:O284)</f>
        <v>7248.8900000000012</v>
      </c>
      <c r="Q284" s="74">
        <f>+H284+I284+J284+M284+O284</f>
        <v>2648.665</v>
      </c>
      <c r="R284" s="74">
        <f>+K284+L284+N284</f>
        <v>4625.2250000000004</v>
      </c>
      <c r="S284" s="74">
        <f>+G284-Q284</f>
        <v>27601.334999999999</v>
      </c>
      <c r="T284" s="76">
        <v>111</v>
      </c>
      <c r="U284" s="27"/>
    </row>
    <row r="285" spans="1:21" ht="16.5" x14ac:dyDescent="0.2">
      <c r="A285" s="71">
        <v>719</v>
      </c>
      <c r="B285" s="72" t="s">
        <v>825</v>
      </c>
      <c r="C285" s="72" t="s">
        <v>826</v>
      </c>
      <c r="D285" s="42" t="s">
        <v>52</v>
      </c>
      <c r="E285" s="42" t="s">
        <v>53</v>
      </c>
      <c r="F285" s="73" t="s">
        <v>30</v>
      </c>
      <c r="G285" s="31">
        <v>22195</v>
      </c>
      <c r="H285" s="32">
        <v>0</v>
      </c>
      <c r="I285" s="74">
        <v>25</v>
      </c>
      <c r="J285" s="74">
        <f>+G285*2.87%</f>
        <v>636.99649999999997</v>
      </c>
      <c r="K285" s="74">
        <f>+G285*7.1%</f>
        <v>1575.8449999999998</v>
      </c>
      <c r="L285" s="69">
        <v>244.15</v>
      </c>
      <c r="M285" s="74">
        <f>+G285*3.04%</f>
        <v>674.72799999999995</v>
      </c>
      <c r="N285" s="74">
        <f>+G285*7.09%</f>
        <v>1573.6255000000001</v>
      </c>
      <c r="O285" s="32">
        <v>0</v>
      </c>
      <c r="P285" s="74">
        <f>SUM(J285:O285)</f>
        <v>4705.3449999999993</v>
      </c>
      <c r="Q285" s="74">
        <f>+H285+I285+J285+M285+O285</f>
        <v>1336.7244999999998</v>
      </c>
      <c r="R285" s="74">
        <f>+K285+L285+N285</f>
        <v>3393.6205</v>
      </c>
      <c r="S285" s="74">
        <f>+G285-Q285</f>
        <v>20858.2755</v>
      </c>
      <c r="T285" s="76">
        <v>111</v>
      </c>
      <c r="U285" s="27"/>
    </row>
    <row r="286" spans="1:21" ht="16.5" x14ac:dyDescent="0.2">
      <c r="A286" s="71">
        <v>720</v>
      </c>
      <c r="B286" s="72" t="s">
        <v>498</v>
      </c>
      <c r="C286" s="72" t="s">
        <v>499</v>
      </c>
      <c r="D286" s="42" t="s">
        <v>48</v>
      </c>
      <c r="E286" s="42" t="s">
        <v>94</v>
      </c>
      <c r="F286" s="73" t="s">
        <v>30</v>
      </c>
      <c r="G286" s="31">
        <v>10350</v>
      </c>
      <c r="H286" s="32">
        <v>0</v>
      </c>
      <c r="I286" s="74">
        <v>25</v>
      </c>
      <c r="J286" s="74">
        <f>+G286*2.87%</f>
        <v>297.04500000000002</v>
      </c>
      <c r="K286" s="74">
        <f>+G286*7.1%</f>
        <v>734.84999999999991</v>
      </c>
      <c r="L286" s="70">
        <v>113.85</v>
      </c>
      <c r="M286" s="74">
        <f>+G286*3.04%</f>
        <v>314.64</v>
      </c>
      <c r="N286" s="74">
        <f>+G286*7.09%</f>
        <v>733.81500000000005</v>
      </c>
      <c r="O286" s="32">
        <v>0</v>
      </c>
      <c r="P286" s="74">
        <f>SUM(J286:O286)</f>
        <v>2194.1999999999998</v>
      </c>
      <c r="Q286" s="74">
        <f>+H286+I286+J286+M286+O286</f>
        <v>636.68499999999995</v>
      </c>
      <c r="R286" s="74">
        <f>+K286+L286+N286</f>
        <v>1582.5149999999999</v>
      </c>
      <c r="S286" s="74">
        <f>+G286-Q286</f>
        <v>9713.3150000000005</v>
      </c>
      <c r="T286" s="76">
        <v>111</v>
      </c>
      <c r="U286" s="27"/>
    </row>
    <row r="287" spans="1:21" ht="16.5" x14ac:dyDescent="0.2">
      <c r="A287" s="71">
        <v>721</v>
      </c>
      <c r="B287" s="72" t="s">
        <v>485</v>
      </c>
      <c r="C287" s="72" t="s">
        <v>486</v>
      </c>
      <c r="D287" s="42" t="s">
        <v>48</v>
      </c>
      <c r="E287" s="42" t="s">
        <v>49</v>
      </c>
      <c r="F287" s="73" t="s">
        <v>30</v>
      </c>
      <c r="G287" s="31">
        <v>10350</v>
      </c>
      <c r="H287" s="32">
        <v>0</v>
      </c>
      <c r="I287" s="74">
        <v>25</v>
      </c>
      <c r="J287" s="74">
        <f>+G287*2.87%</f>
        <v>297.04500000000002</v>
      </c>
      <c r="K287" s="74">
        <f>+G287*7.1%</f>
        <v>734.84999999999991</v>
      </c>
      <c r="L287" s="69">
        <v>113.85</v>
      </c>
      <c r="M287" s="74">
        <f>+G287*3.04%</f>
        <v>314.64</v>
      </c>
      <c r="N287" s="74">
        <f>+G287*7.09%</f>
        <v>733.81500000000005</v>
      </c>
      <c r="O287" s="32">
        <v>0</v>
      </c>
      <c r="P287" s="74">
        <f>SUM(J287:O287)</f>
        <v>2194.1999999999998</v>
      </c>
      <c r="Q287" s="74">
        <f>+H287+I287+J287+M287+O287</f>
        <v>636.68499999999995</v>
      </c>
      <c r="R287" s="74">
        <f>+K287+L287+N287</f>
        <v>1582.5149999999999</v>
      </c>
      <c r="S287" s="74">
        <f>+G287-Q287</f>
        <v>9713.3150000000005</v>
      </c>
      <c r="T287" s="76">
        <v>111</v>
      </c>
      <c r="U287" s="27"/>
    </row>
    <row r="288" spans="1:21" ht="16.5" x14ac:dyDescent="0.2">
      <c r="A288" s="71">
        <v>722</v>
      </c>
      <c r="B288" s="72" t="s">
        <v>568</v>
      </c>
      <c r="C288" s="72" t="s">
        <v>569</v>
      </c>
      <c r="D288" s="29" t="s">
        <v>570</v>
      </c>
      <c r="E288" s="30" t="s">
        <v>571</v>
      </c>
      <c r="F288" s="73" t="s">
        <v>30</v>
      </c>
      <c r="G288" s="31">
        <v>20700</v>
      </c>
      <c r="H288" s="32"/>
      <c r="I288" s="74">
        <v>25</v>
      </c>
      <c r="J288" s="74">
        <f>+G288*2.87%</f>
        <v>594.09</v>
      </c>
      <c r="K288" s="74">
        <f>+G288*7.1%</f>
        <v>1469.6999999999998</v>
      </c>
      <c r="L288" s="70">
        <v>227.7</v>
      </c>
      <c r="M288" s="74">
        <f>+G288*3.04%</f>
        <v>629.28</v>
      </c>
      <c r="N288" s="74">
        <f>+G288*7.09%</f>
        <v>1467.63</v>
      </c>
      <c r="O288" s="32"/>
      <c r="P288" s="74">
        <f>SUM(J288:O288)</f>
        <v>4388.3999999999996</v>
      </c>
      <c r="Q288" s="74">
        <f>+H288+I288+J288+M288+O288</f>
        <v>1248.3699999999999</v>
      </c>
      <c r="R288" s="74">
        <f>+K288+L288+N288</f>
        <v>3165.0299999999997</v>
      </c>
      <c r="S288" s="74">
        <f>+G288-Q288</f>
        <v>19451.63</v>
      </c>
      <c r="T288" s="76">
        <v>111</v>
      </c>
      <c r="U288" s="27"/>
    </row>
    <row r="289" spans="1:21" ht="16.5" x14ac:dyDescent="0.2">
      <c r="A289" s="71">
        <v>723</v>
      </c>
      <c r="B289" s="72" t="s">
        <v>742</v>
      </c>
      <c r="C289" s="72" t="s">
        <v>743</v>
      </c>
      <c r="D289" s="42" t="s">
        <v>130</v>
      </c>
      <c r="E289" s="42" t="s">
        <v>109</v>
      </c>
      <c r="F289" s="73" t="s">
        <v>30</v>
      </c>
      <c r="G289" s="31">
        <v>38500</v>
      </c>
      <c r="H289" s="32">
        <v>308.14999999999998</v>
      </c>
      <c r="I289" s="74">
        <v>25</v>
      </c>
      <c r="J289" s="74">
        <f>+G289*2.87%</f>
        <v>1104.95</v>
      </c>
      <c r="K289" s="74">
        <f>+G289*7.1%</f>
        <v>2733.4999999999995</v>
      </c>
      <c r="L289" s="70">
        <v>380.38</v>
      </c>
      <c r="M289" s="74">
        <f>+G289*3.04%</f>
        <v>1170.4000000000001</v>
      </c>
      <c r="N289" s="74">
        <f>+G289*7.09%</f>
        <v>2729.65</v>
      </c>
      <c r="O289" s="32">
        <v>835.89</v>
      </c>
      <c r="P289" s="74">
        <f>SUM(J289:O289)</f>
        <v>8954.7699999999986</v>
      </c>
      <c r="Q289" s="74">
        <f>+H289+I289+J289+M289+O289</f>
        <v>3444.39</v>
      </c>
      <c r="R289" s="74">
        <f>+K289+L289+N289</f>
        <v>5843.53</v>
      </c>
      <c r="S289" s="74">
        <f>+G289-Q289</f>
        <v>35055.61</v>
      </c>
      <c r="T289" s="76">
        <v>111</v>
      </c>
      <c r="U289" s="27"/>
    </row>
    <row r="290" spans="1:21" ht="16.5" x14ac:dyDescent="0.2">
      <c r="A290" s="71">
        <v>724</v>
      </c>
      <c r="B290" s="72" t="s">
        <v>671</v>
      </c>
      <c r="C290" s="72" t="s">
        <v>672</v>
      </c>
      <c r="D290" s="42" t="s">
        <v>48</v>
      </c>
      <c r="E290" s="42" t="s">
        <v>122</v>
      </c>
      <c r="F290" s="73" t="s">
        <v>30</v>
      </c>
      <c r="G290" s="31">
        <v>14950</v>
      </c>
      <c r="H290" s="32">
        <v>0</v>
      </c>
      <c r="I290" s="74">
        <v>25</v>
      </c>
      <c r="J290" s="74">
        <f>+G290*2.87%</f>
        <v>429.065</v>
      </c>
      <c r="K290" s="74">
        <f>+G290*7.1%</f>
        <v>1061.4499999999998</v>
      </c>
      <c r="L290" s="70">
        <v>164.45</v>
      </c>
      <c r="M290" s="74">
        <f>+G290*3.04%</f>
        <v>454.48</v>
      </c>
      <c r="N290" s="74">
        <f>+G290*7.09%</f>
        <v>1059.9550000000002</v>
      </c>
      <c r="O290" s="32">
        <v>0</v>
      </c>
      <c r="P290" s="74">
        <f>SUM(J290:O290)</f>
        <v>3169.3999999999996</v>
      </c>
      <c r="Q290" s="74">
        <f>+H290+I290+J290+M290+O290</f>
        <v>908.54500000000007</v>
      </c>
      <c r="R290" s="74">
        <f>+K290+L290+N290</f>
        <v>2285.855</v>
      </c>
      <c r="S290" s="74">
        <f>+G290-Q290</f>
        <v>14041.455</v>
      </c>
      <c r="T290" s="76">
        <v>111</v>
      </c>
      <c r="U290" s="27"/>
    </row>
    <row r="291" spans="1:21" ht="16.5" x14ac:dyDescent="0.2">
      <c r="A291" s="71">
        <v>725</v>
      </c>
      <c r="B291" s="72" t="s">
        <v>768</v>
      </c>
      <c r="C291" s="72" t="s">
        <v>769</v>
      </c>
      <c r="D291" s="42" t="s">
        <v>48</v>
      </c>
      <c r="E291" s="89" t="s">
        <v>49</v>
      </c>
      <c r="F291" s="73" t="s">
        <v>30</v>
      </c>
      <c r="G291" s="31">
        <v>15180</v>
      </c>
      <c r="H291" s="32">
        <v>0</v>
      </c>
      <c r="I291" s="74">
        <v>25</v>
      </c>
      <c r="J291" s="74">
        <f>+G291*2.87%</f>
        <v>435.666</v>
      </c>
      <c r="K291" s="74">
        <f>+G291*7.1%</f>
        <v>1077.78</v>
      </c>
      <c r="L291" s="70">
        <v>166.98</v>
      </c>
      <c r="M291" s="74">
        <f>+G291*3.04%</f>
        <v>461.47199999999998</v>
      </c>
      <c r="N291" s="74">
        <f>+G291*7.09%</f>
        <v>1076.2620000000002</v>
      </c>
      <c r="O291" s="32">
        <v>0</v>
      </c>
      <c r="P291" s="74">
        <f>SUM(J291:O291)</f>
        <v>3218.1600000000003</v>
      </c>
      <c r="Q291" s="74">
        <f>+H291+I291+J291+M291+O291</f>
        <v>922.13799999999992</v>
      </c>
      <c r="R291" s="74">
        <f>+K291+L291+N291</f>
        <v>2321.0219999999999</v>
      </c>
      <c r="S291" s="74">
        <f>+G291-Q291</f>
        <v>14257.862000000001</v>
      </c>
      <c r="T291" s="76">
        <v>111</v>
      </c>
      <c r="U291" s="27"/>
    </row>
    <row r="292" spans="1:21" ht="16.5" x14ac:dyDescent="0.2">
      <c r="A292" s="71">
        <v>726</v>
      </c>
      <c r="B292" s="72" t="s">
        <v>336</v>
      </c>
      <c r="C292" s="72" t="s">
        <v>337</v>
      </c>
      <c r="D292" s="29" t="s">
        <v>108</v>
      </c>
      <c r="E292" s="30" t="s">
        <v>338</v>
      </c>
      <c r="F292" s="73" t="s">
        <v>30</v>
      </c>
      <c r="G292" s="31">
        <v>33000</v>
      </c>
      <c r="H292" s="32"/>
      <c r="I292" s="74">
        <v>25</v>
      </c>
      <c r="J292" s="74">
        <f>+G292*2.87%</f>
        <v>947.1</v>
      </c>
      <c r="K292" s="74">
        <f>+G292*7.1%</f>
        <v>2343</v>
      </c>
      <c r="L292" s="70">
        <v>363</v>
      </c>
      <c r="M292" s="74">
        <f>+G292*3.04%</f>
        <v>1003.2</v>
      </c>
      <c r="N292" s="74">
        <f>+G292*7.09%</f>
        <v>2339.7000000000003</v>
      </c>
      <c r="O292" s="39"/>
      <c r="P292" s="74">
        <f>SUM(J292:O292)</f>
        <v>6996</v>
      </c>
      <c r="Q292" s="74">
        <f>+H292+I292+J292+M292+O292</f>
        <v>1975.3000000000002</v>
      </c>
      <c r="R292" s="74">
        <f>+K292+L292+N292</f>
        <v>5045.7000000000007</v>
      </c>
      <c r="S292" s="74">
        <f>+G292-Q292</f>
        <v>31024.7</v>
      </c>
      <c r="T292" s="76">
        <v>111</v>
      </c>
      <c r="U292" s="27"/>
    </row>
    <row r="293" spans="1:21" ht="16.5" x14ac:dyDescent="0.2">
      <c r="A293" s="71">
        <v>727</v>
      </c>
      <c r="B293" s="72" t="s">
        <v>685</v>
      </c>
      <c r="C293" s="72" t="s">
        <v>686</v>
      </c>
      <c r="D293" s="30" t="s">
        <v>275</v>
      </c>
      <c r="E293" s="30" t="s">
        <v>49</v>
      </c>
      <c r="F293" s="73" t="s">
        <v>30</v>
      </c>
      <c r="G293" s="31">
        <v>10350</v>
      </c>
      <c r="H293" s="32"/>
      <c r="I293" s="74">
        <v>25</v>
      </c>
      <c r="J293" s="74">
        <f>+G293*2.87%</f>
        <v>297.04500000000002</v>
      </c>
      <c r="K293" s="74">
        <f>+G293*7.1%</f>
        <v>734.84999999999991</v>
      </c>
      <c r="L293" s="70">
        <v>113.85</v>
      </c>
      <c r="M293" s="74">
        <f>+G293*3.04%</f>
        <v>314.64</v>
      </c>
      <c r="N293" s="74">
        <f>+G293*7.09%</f>
        <v>733.81500000000005</v>
      </c>
      <c r="O293" s="32"/>
      <c r="P293" s="74">
        <f>SUM(J293:O293)</f>
        <v>2194.1999999999998</v>
      </c>
      <c r="Q293" s="74">
        <f>+H293+I293+J293+M293+O293</f>
        <v>636.68499999999995</v>
      </c>
      <c r="R293" s="74">
        <f>+K293+L293+N293</f>
        <v>1582.5149999999999</v>
      </c>
      <c r="S293" s="74">
        <f>+G293-Q293</f>
        <v>9713.3150000000005</v>
      </c>
      <c r="T293" s="76">
        <v>111</v>
      </c>
      <c r="U293" s="27"/>
    </row>
    <row r="294" spans="1:21" ht="18" customHeight="1" x14ac:dyDescent="0.2">
      <c r="A294" s="71">
        <v>728</v>
      </c>
      <c r="B294" s="72" t="s">
        <v>607</v>
      </c>
      <c r="C294" s="72" t="s">
        <v>608</v>
      </c>
      <c r="D294" s="29" t="s">
        <v>206</v>
      </c>
      <c r="E294" s="30" t="s">
        <v>53</v>
      </c>
      <c r="F294" s="73" t="s">
        <v>30</v>
      </c>
      <c r="G294" s="31">
        <v>16445</v>
      </c>
      <c r="H294" s="32"/>
      <c r="I294" s="74">
        <v>25</v>
      </c>
      <c r="J294" s="74">
        <f>+G294*2.87%</f>
        <v>471.97149999999999</v>
      </c>
      <c r="K294" s="74">
        <f>+G294*7.1%</f>
        <v>1167.5949999999998</v>
      </c>
      <c r="L294" s="70">
        <v>180.9</v>
      </c>
      <c r="M294" s="74">
        <f>+G294*3.04%</f>
        <v>499.928</v>
      </c>
      <c r="N294" s="74">
        <f>+G294*7.09%</f>
        <v>1165.9505000000001</v>
      </c>
      <c r="O294" s="75"/>
      <c r="P294" s="74">
        <f>SUM(J294:O294)</f>
        <v>3486.3450000000003</v>
      </c>
      <c r="Q294" s="74">
        <f>+H294+I294+J294+M294+O294</f>
        <v>996.89949999999999</v>
      </c>
      <c r="R294" s="74">
        <f>+K294+L294+N294</f>
        <v>2514.4454999999998</v>
      </c>
      <c r="S294" s="74">
        <f>+G294-Q294</f>
        <v>15448.1005</v>
      </c>
      <c r="T294" s="76">
        <v>111</v>
      </c>
      <c r="U294" s="27"/>
    </row>
    <row r="295" spans="1:21" ht="18" customHeight="1" x14ac:dyDescent="0.2">
      <c r="A295" s="71">
        <v>729</v>
      </c>
      <c r="B295" s="72" t="s">
        <v>305</v>
      </c>
      <c r="C295" s="72" t="s">
        <v>306</v>
      </c>
      <c r="D295" s="29" t="s">
        <v>108</v>
      </c>
      <c r="E295" s="30" t="s">
        <v>250</v>
      </c>
      <c r="F295" s="73" t="s">
        <v>30</v>
      </c>
      <c r="G295" s="31">
        <v>16445</v>
      </c>
      <c r="H295" s="32"/>
      <c r="I295" s="74">
        <v>25</v>
      </c>
      <c r="J295" s="74">
        <f>+G295*2.87%</f>
        <v>471.97149999999999</v>
      </c>
      <c r="K295" s="74">
        <f>+G295*7.1%</f>
        <v>1167.5949999999998</v>
      </c>
      <c r="L295" s="70">
        <v>180.9</v>
      </c>
      <c r="M295" s="74">
        <f>+G295*3.04%</f>
        <v>499.928</v>
      </c>
      <c r="N295" s="74">
        <f>+G295*7.09%</f>
        <v>1165.9505000000001</v>
      </c>
      <c r="O295" s="32"/>
      <c r="P295" s="74">
        <f>SUM(J295:O295)</f>
        <v>3486.3450000000003</v>
      </c>
      <c r="Q295" s="74">
        <f>+H295+I295+J295+M295+O295</f>
        <v>996.89949999999999</v>
      </c>
      <c r="R295" s="74">
        <f>+K295+L295+N295</f>
        <v>2514.4454999999998</v>
      </c>
      <c r="S295" s="74">
        <f>+G295-Q295</f>
        <v>15448.1005</v>
      </c>
      <c r="T295" s="76">
        <v>111</v>
      </c>
      <c r="U295" s="27"/>
    </row>
    <row r="296" spans="1:21" ht="16.5" x14ac:dyDescent="0.2">
      <c r="A296" s="71">
        <v>730</v>
      </c>
      <c r="B296" s="72" t="s">
        <v>740</v>
      </c>
      <c r="C296" s="72" t="s">
        <v>741</v>
      </c>
      <c r="D296" s="29" t="s">
        <v>33</v>
      </c>
      <c r="E296" s="30" t="s">
        <v>594</v>
      </c>
      <c r="F296" s="73" t="s">
        <v>30</v>
      </c>
      <c r="G296" s="31">
        <v>46464</v>
      </c>
      <c r="H296" s="32">
        <v>1432.15</v>
      </c>
      <c r="I296" s="74">
        <v>25</v>
      </c>
      <c r="J296" s="74">
        <f>+G296*2.87%</f>
        <v>1333.5168000000001</v>
      </c>
      <c r="K296" s="74">
        <f>+G296*7.1%</f>
        <v>3298.9439999999995</v>
      </c>
      <c r="L296" s="70">
        <v>380.38</v>
      </c>
      <c r="M296" s="74">
        <f>+G296*3.04%</f>
        <v>1412.5056</v>
      </c>
      <c r="N296" s="74">
        <f>+G296*7.09%</f>
        <v>3294.2976000000003</v>
      </c>
      <c r="O296" s="32">
        <v>835.89</v>
      </c>
      <c r="P296" s="74">
        <f>SUM(J296:O296)</f>
        <v>10555.534</v>
      </c>
      <c r="Q296" s="74">
        <f>+H296+I296+J296+M296+O296</f>
        <v>5039.0623999999998</v>
      </c>
      <c r="R296" s="74">
        <f>+K296+L296+N296</f>
        <v>6973.6216000000004</v>
      </c>
      <c r="S296" s="74">
        <f>+G296-Q296</f>
        <v>41424.937599999997</v>
      </c>
      <c r="T296" s="76">
        <v>111</v>
      </c>
      <c r="U296" s="27"/>
    </row>
    <row r="297" spans="1:21" ht="16.5" x14ac:dyDescent="0.2">
      <c r="A297" s="71">
        <v>730</v>
      </c>
      <c r="B297" s="77" t="s">
        <v>897</v>
      </c>
      <c r="C297" s="88" t="s">
        <v>898</v>
      </c>
      <c r="D297" s="34" t="s">
        <v>177</v>
      </c>
      <c r="E297" s="35" t="s">
        <v>178</v>
      </c>
      <c r="F297" s="73" t="s">
        <v>30</v>
      </c>
      <c r="G297" s="36">
        <v>20700</v>
      </c>
      <c r="H297" s="32">
        <v>0</v>
      </c>
      <c r="I297" s="74">
        <v>25</v>
      </c>
      <c r="J297" s="74">
        <f>+G297*2.87%</f>
        <v>594.09</v>
      </c>
      <c r="K297" s="74">
        <f>+G297*7.1%</f>
        <v>1469.6999999999998</v>
      </c>
      <c r="L297" s="82">
        <v>227.7</v>
      </c>
      <c r="M297" s="74">
        <f>+G297*3.04%</f>
        <v>629.28</v>
      </c>
      <c r="N297" s="74">
        <f>+G297*7.09%</f>
        <v>1467.63</v>
      </c>
      <c r="O297" s="32"/>
      <c r="P297" s="74">
        <f>SUM(J297:O297)</f>
        <v>4388.3999999999996</v>
      </c>
      <c r="Q297" s="74">
        <f>+H297+I297+J297+M297+O297</f>
        <v>1248.3699999999999</v>
      </c>
      <c r="R297" s="74">
        <f>+K297+L297+N297</f>
        <v>3165.0299999999997</v>
      </c>
      <c r="S297" s="74">
        <f>+G297-Q297</f>
        <v>19451.63</v>
      </c>
      <c r="T297" s="76">
        <v>111</v>
      </c>
      <c r="U297" s="27"/>
    </row>
    <row r="298" spans="1:21" ht="16.5" x14ac:dyDescent="0.2">
      <c r="A298" s="71">
        <v>731</v>
      </c>
      <c r="B298" s="72" t="s">
        <v>297</v>
      </c>
      <c r="C298" s="72" t="s">
        <v>298</v>
      </c>
      <c r="D298" s="29" t="s">
        <v>177</v>
      </c>
      <c r="E298" s="30" t="s">
        <v>178</v>
      </c>
      <c r="F298" s="73" t="s">
        <v>30</v>
      </c>
      <c r="G298" s="31">
        <v>20700</v>
      </c>
      <c r="H298" s="32">
        <v>0</v>
      </c>
      <c r="I298" s="74">
        <v>25</v>
      </c>
      <c r="J298" s="74">
        <f>+G298*2.87%</f>
        <v>594.09</v>
      </c>
      <c r="K298" s="74">
        <f>+G298*7.1%</f>
        <v>1469.6999999999998</v>
      </c>
      <c r="L298" s="70">
        <v>227.7</v>
      </c>
      <c r="M298" s="74">
        <f>+G298*3.04%</f>
        <v>629.28</v>
      </c>
      <c r="N298" s="74">
        <f>+G298*7.09%</f>
        <v>1467.63</v>
      </c>
      <c r="O298" s="32"/>
      <c r="P298" s="74">
        <f>SUM(J298:O298)</f>
        <v>4388.3999999999996</v>
      </c>
      <c r="Q298" s="74">
        <f>+H298+I298+J298+M298+O298</f>
        <v>1248.3699999999999</v>
      </c>
      <c r="R298" s="74">
        <f>+K298+L298+N298</f>
        <v>3165.0299999999997</v>
      </c>
      <c r="S298" s="74">
        <f>+G298-Q298</f>
        <v>19451.63</v>
      </c>
      <c r="T298" s="76">
        <v>111</v>
      </c>
      <c r="U298" s="27"/>
    </row>
    <row r="299" spans="1:21" ht="16.5" x14ac:dyDescent="0.2">
      <c r="A299" s="71">
        <v>732</v>
      </c>
      <c r="B299" s="72" t="s">
        <v>841</v>
      </c>
      <c r="C299" s="72" t="s">
        <v>842</v>
      </c>
      <c r="D299" s="29" t="s">
        <v>843</v>
      </c>
      <c r="E299" s="30" t="s">
        <v>136</v>
      </c>
      <c r="F299" s="73" t="s">
        <v>30</v>
      </c>
      <c r="G299" s="31">
        <v>33000</v>
      </c>
      <c r="H299" s="32">
        <v>0</v>
      </c>
      <c r="I299" s="74">
        <v>25</v>
      </c>
      <c r="J299" s="74">
        <f>+G299*2.87%</f>
        <v>947.1</v>
      </c>
      <c r="K299" s="74">
        <f>+G299*7.1%</f>
        <v>2343</v>
      </c>
      <c r="L299" s="70">
        <v>363</v>
      </c>
      <c r="M299" s="74">
        <f>+G299*3.04%</f>
        <v>1003.2</v>
      </c>
      <c r="N299" s="74">
        <f>+G299*7.09%</f>
        <v>2339.7000000000003</v>
      </c>
      <c r="O299" s="32"/>
      <c r="P299" s="74">
        <f>SUM(J299:O299)</f>
        <v>6996</v>
      </c>
      <c r="Q299" s="74">
        <f>+H299+I299+J299+M299+O299</f>
        <v>1975.3000000000002</v>
      </c>
      <c r="R299" s="74">
        <f>+K299+L299+N299</f>
        <v>5045.7000000000007</v>
      </c>
      <c r="S299" s="74">
        <f>+G299-Q299</f>
        <v>31024.7</v>
      </c>
      <c r="T299" s="76">
        <v>111</v>
      </c>
      <c r="U299" s="27"/>
    </row>
    <row r="300" spans="1:21" ht="16.5" x14ac:dyDescent="0.2">
      <c r="A300" s="71">
        <v>733</v>
      </c>
      <c r="B300" s="72" t="s">
        <v>519</v>
      </c>
      <c r="C300" s="72" t="s">
        <v>520</v>
      </c>
      <c r="D300" s="43" t="s">
        <v>280</v>
      </c>
      <c r="E300" s="30" t="s">
        <v>97</v>
      </c>
      <c r="F300" s="73" t="s">
        <v>30</v>
      </c>
      <c r="G300" s="31">
        <v>26136</v>
      </c>
      <c r="H300" s="32"/>
      <c r="I300" s="74">
        <v>25</v>
      </c>
      <c r="J300" s="74">
        <f>+G300*2.87%</f>
        <v>750.10320000000002</v>
      </c>
      <c r="K300" s="74">
        <f>+G300*7.1%</f>
        <v>1855.6559999999997</v>
      </c>
      <c r="L300" s="70">
        <v>287.5</v>
      </c>
      <c r="M300" s="74">
        <f>+G300*3.04%</f>
        <v>794.53440000000001</v>
      </c>
      <c r="N300" s="74">
        <f>+G300*7.09%</f>
        <v>1853.0424</v>
      </c>
      <c r="O300" s="32">
        <v>835.89</v>
      </c>
      <c r="P300" s="74">
        <f>SUM(J300:O300)</f>
        <v>6376.7259999999997</v>
      </c>
      <c r="Q300" s="74">
        <f>+H300+I300+J300+M300+O300</f>
        <v>2405.5275999999999</v>
      </c>
      <c r="R300" s="74">
        <f>+K300+L300+N300</f>
        <v>3996.1984000000002</v>
      </c>
      <c r="S300" s="74">
        <f>+G300-Q300</f>
        <v>23730.472399999999</v>
      </c>
      <c r="T300" s="76">
        <v>111</v>
      </c>
      <c r="U300" s="27"/>
    </row>
    <row r="301" spans="1:21" ht="16.5" x14ac:dyDescent="0.2">
      <c r="A301" s="71">
        <v>735</v>
      </c>
      <c r="B301" s="72" t="s">
        <v>725</v>
      </c>
      <c r="C301" s="72" t="s">
        <v>726</v>
      </c>
      <c r="D301" s="29" t="s">
        <v>108</v>
      </c>
      <c r="E301" s="30" t="s">
        <v>727</v>
      </c>
      <c r="F301" s="73" t="s">
        <v>30</v>
      </c>
      <c r="G301" s="31">
        <v>108900</v>
      </c>
      <c r="H301" s="32">
        <v>14816.56</v>
      </c>
      <c r="I301" s="74">
        <v>25</v>
      </c>
      <c r="J301" s="74">
        <f>+G301*2.87%</f>
        <v>3125.43</v>
      </c>
      <c r="K301" s="74">
        <f>+G301*7.1%</f>
        <v>7731.9</v>
      </c>
      <c r="L301" s="70">
        <v>380.38</v>
      </c>
      <c r="M301" s="74">
        <v>2628.08</v>
      </c>
      <c r="N301" s="74">
        <v>6129.31</v>
      </c>
      <c r="O301" s="32">
        <v>0</v>
      </c>
      <c r="P301" s="74">
        <f>SUM(J301:O301)</f>
        <v>19995.099999999999</v>
      </c>
      <c r="Q301" s="74">
        <f>+H301+I301+J301+M301+O301</f>
        <v>20595.07</v>
      </c>
      <c r="R301" s="74">
        <f>+K301+L301+N301</f>
        <v>14241.59</v>
      </c>
      <c r="S301" s="74">
        <f>+G301-Q301</f>
        <v>88304.93</v>
      </c>
      <c r="T301" s="76">
        <v>111</v>
      </c>
      <c r="U301" s="27"/>
    </row>
    <row r="302" spans="1:21" ht="16.5" x14ac:dyDescent="0.2">
      <c r="A302" s="71">
        <v>736</v>
      </c>
      <c r="B302" s="72" t="s">
        <v>662</v>
      </c>
      <c r="C302" s="72" t="s">
        <v>663</v>
      </c>
      <c r="D302" s="29" t="s">
        <v>229</v>
      </c>
      <c r="E302" s="30" t="s">
        <v>319</v>
      </c>
      <c r="F302" s="73" t="s">
        <v>30</v>
      </c>
      <c r="G302" s="31">
        <v>108900</v>
      </c>
      <c r="H302" s="32">
        <v>14816.56</v>
      </c>
      <c r="I302" s="74">
        <v>25</v>
      </c>
      <c r="J302" s="74">
        <f>+G302*2.87%</f>
        <v>3125.43</v>
      </c>
      <c r="K302" s="74">
        <f>+G302*7.1%</f>
        <v>7731.9</v>
      </c>
      <c r="L302" s="82">
        <v>380.38</v>
      </c>
      <c r="M302" s="74">
        <v>2628.08</v>
      </c>
      <c r="N302" s="74">
        <v>6129.31</v>
      </c>
      <c r="O302" s="32">
        <v>0</v>
      </c>
      <c r="P302" s="74">
        <f>SUM(J302:O302)</f>
        <v>19995.099999999999</v>
      </c>
      <c r="Q302" s="74">
        <f>+H302+I302+J302+M302+O302</f>
        <v>20595.07</v>
      </c>
      <c r="R302" s="74">
        <f>+K302+L302+N302</f>
        <v>14241.59</v>
      </c>
      <c r="S302" s="74">
        <f>+G302-Q302</f>
        <v>88304.93</v>
      </c>
      <c r="T302" s="76">
        <v>111</v>
      </c>
      <c r="U302" s="27"/>
    </row>
    <row r="303" spans="1:21" ht="16.5" x14ac:dyDescent="0.2">
      <c r="A303" s="71">
        <v>737</v>
      </c>
      <c r="B303" s="72" t="s">
        <v>809</v>
      </c>
      <c r="C303" s="72" t="s">
        <v>810</v>
      </c>
      <c r="D303" s="29" t="s">
        <v>303</v>
      </c>
      <c r="E303" s="30" t="s">
        <v>811</v>
      </c>
      <c r="F303" s="73" t="s">
        <v>30</v>
      </c>
      <c r="G303" s="41">
        <v>64130</v>
      </c>
      <c r="H303" s="32">
        <v>4232.0600000000004</v>
      </c>
      <c r="I303" s="74">
        <v>25</v>
      </c>
      <c r="J303" s="74">
        <f>+G303*2.87%</f>
        <v>1840.5309999999999</v>
      </c>
      <c r="K303" s="74">
        <f>+G303*7.1%</f>
        <v>4553.2299999999996</v>
      </c>
      <c r="L303" s="70">
        <v>380.38</v>
      </c>
      <c r="M303" s="74">
        <f>+G303*3.04%</f>
        <v>1949.5519999999999</v>
      </c>
      <c r="N303" s="74">
        <f>+G303*7.09%</f>
        <v>4546.817</v>
      </c>
      <c r="O303" s="32">
        <v>1671.78</v>
      </c>
      <c r="P303" s="74">
        <f>SUM(J303:O303)</f>
        <v>14942.289999999999</v>
      </c>
      <c r="Q303" s="74">
        <f>+H303+I303+J303+M303+O303</f>
        <v>9718.9230000000007</v>
      </c>
      <c r="R303" s="74">
        <f>+K303+L303+N303</f>
        <v>9480.4269999999997</v>
      </c>
      <c r="S303" s="74">
        <f>+G303-Q303</f>
        <v>54411.076999999997</v>
      </c>
      <c r="T303" s="76">
        <v>111</v>
      </c>
      <c r="U303" s="27"/>
    </row>
    <row r="304" spans="1:21" ht="16.5" x14ac:dyDescent="0.2">
      <c r="A304" s="71">
        <v>738</v>
      </c>
      <c r="B304" s="72" t="s">
        <v>874</v>
      </c>
      <c r="C304" s="72" t="s">
        <v>875</v>
      </c>
      <c r="D304" s="29" t="s">
        <v>33</v>
      </c>
      <c r="E304" s="30" t="s">
        <v>876</v>
      </c>
      <c r="F304" s="73" t="s">
        <v>30</v>
      </c>
      <c r="G304" s="31">
        <v>96800</v>
      </c>
      <c r="H304" s="32">
        <v>11878.38</v>
      </c>
      <c r="I304" s="74">
        <v>25</v>
      </c>
      <c r="J304" s="74">
        <f>+G304*2.87%</f>
        <v>2778.16</v>
      </c>
      <c r="K304" s="74">
        <f>+G304*7.1%</f>
        <v>6872.7999999999993</v>
      </c>
      <c r="L304" s="70">
        <v>380.38</v>
      </c>
      <c r="M304" s="74">
        <v>2628.08</v>
      </c>
      <c r="N304" s="74">
        <v>6129.31</v>
      </c>
      <c r="O304" s="75">
        <v>0</v>
      </c>
      <c r="P304" s="74">
        <f>SUM(J304:O304)</f>
        <v>18788.73</v>
      </c>
      <c r="Q304" s="74">
        <f>+H304+I304+J304+M304+O304</f>
        <v>17309.62</v>
      </c>
      <c r="R304" s="74">
        <f>+K304+L304+N304</f>
        <v>13382.49</v>
      </c>
      <c r="S304" s="74">
        <f>+G304-Q304</f>
        <v>79490.38</v>
      </c>
      <c r="T304" s="76">
        <v>111</v>
      </c>
      <c r="U304" s="27"/>
    </row>
    <row r="305" spans="1:21" ht="16.5" x14ac:dyDescent="0.2">
      <c r="A305" s="71">
        <v>739</v>
      </c>
      <c r="B305" s="72" t="s">
        <v>155</v>
      </c>
      <c r="C305" s="72" t="s">
        <v>156</v>
      </c>
      <c r="D305" s="29" t="s">
        <v>130</v>
      </c>
      <c r="E305" s="30" t="s">
        <v>157</v>
      </c>
      <c r="F305" s="73" t="s">
        <v>30</v>
      </c>
      <c r="G305" s="31">
        <v>96800</v>
      </c>
      <c r="H305" s="39">
        <v>11667.53</v>
      </c>
      <c r="I305" s="74">
        <v>25</v>
      </c>
      <c r="J305" s="74">
        <f>+G305*2.87%</f>
        <v>2778.16</v>
      </c>
      <c r="K305" s="74">
        <f>+G305*7.1%</f>
        <v>6872.7999999999993</v>
      </c>
      <c r="L305" s="70">
        <v>380.38</v>
      </c>
      <c r="M305" s="74">
        <v>2628.08</v>
      </c>
      <c r="N305" s="74">
        <v>6129.31</v>
      </c>
      <c r="O305" s="32">
        <v>835.89</v>
      </c>
      <c r="P305" s="74">
        <f>SUM(J305:O305)</f>
        <v>19624.62</v>
      </c>
      <c r="Q305" s="74">
        <f>+H305+I305+J305+M305+O305</f>
        <v>17934.66</v>
      </c>
      <c r="R305" s="74">
        <f>+K305+L305+N305</f>
        <v>13382.49</v>
      </c>
      <c r="S305" s="74">
        <f>+G305-Q305</f>
        <v>78865.34</v>
      </c>
      <c r="T305" s="76">
        <v>111</v>
      </c>
      <c r="U305" s="27"/>
    </row>
    <row r="306" spans="1:21" ht="16.5" x14ac:dyDescent="0.2">
      <c r="A306" s="71">
        <v>740</v>
      </c>
      <c r="B306" s="72" t="s">
        <v>102</v>
      </c>
      <c r="C306" s="72" t="s">
        <v>557</v>
      </c>
      <c r="D306" s="29" t="s">
        <v>144</v>
      </c>
      <c r="E306" s="30" t="s">
        <v>558</v>
      </c>
      <c r="F306" s="73" t="s">
        <v>30</v>
      </c>
      <c r="G306" s="41">
        <v>78650</v>
      </c>
      <c r="H306" s="32">
        <v>7530.38</v>
      </c>
      <c r="I306" s="74">
        <v>25</v>
      </c>
      <c r="J306" s="74">
        <f>+G306*2.87%</f>
        <v>2257.2550000000001</v>
      </c>
      <c r="K306" s="74">
        <f>+G306*7.1%</f>
        <v>5584.15</v>
      </c>
      <c r="L306" s="70">
        <v>380.38</v>
      </c>
      <c r="M306" s="74">
        <f>+G306*3.04%</f>
        <v>2390.96</v>
      </c>
      <c r="N306" s="74">
        <f>+G306*7.09%</f>
        <v>5576.2850000000008</v>
      </c>
      <c r="O306" s="32">
        <v>0</v>
      </c>
      <c r="P306" s="74">
        <f>SUM(J306:O306)</f>
        <v>16189.029999999999</v>
      </c>
      <c r="Q306" s="74">
        <f>+H306+I306+J306+M306+O306</f>
        <v>12203.595000000001</v>
      </c>
      <c r="R306" s="74">
        <f>+K306+L306+N306</f>
        <v>11540.815000000001</v>
      </c>
      <c r="S306" s="74">
        <f>+G306-Q306</f>
        <v>66446.404999999999</v>
      </c>
      <c r="T306" s="76">
        <v>111</v>
      </c>
      <c r="U306" s="27"/>
    </row>
    <row r="307" spans="1:21" ht="30" x14ac:dyDescent="0.2">
      <c r="A307" s="71">
        <v>741</v>
      </c>
      <c r="B307" s="72" t="s">
        <v>188</v>
      </c>
      <c r="C307" s="72" t="s">
        <v>290</v>
      </c>
      <c r="D307" s="29" t="s">
        <v>41</v>
      </c>
      <c r="E307" s="30" t="s">
        <v>291</v>
      </c>
      <c r="F307" s="73" t="s">
        <v>30</v>
      </c>
      <c r="G307" s="31">
        <v>94700</v>
      </c>
      <c r="H307" s="32">
        <v>1435.03</v>
      </c>
      <c r="I307" s="74">
        <v>25</v>
      </c>
      <c r="J307" s="74">
        <f>+G307*2.87%</f>
        <v>2717.89</v>
      </c>
      <c r="K307" s="74">
        <v>6723.7</v>
      </c>
      <c r="L307" s="82">
        <v>380.38</v>
      </c>
      <c r="M307" s="74">
        <v>2628.08</v>
      </c>
      <c r="N307" s="74">
        <v>6129.31</v>
      </c>
      <c r="O307" s="32">
        <v>0</v>
      </c>
      <c r="P307" s="74">
        <f>SUM(J307:O307)</f>
        <v>18579.36</v>
      </c>
      <c r="Q307" s="74">
        <f>+H307+I307+J307+M307+O307</f>
        <v>6806</v>
      </c>
      <c r="R307" s="74">
        <f>+K307+L307+N307</f>
        <v>13233.39</v>
      </c>
      <c r="S307" s="74">
        <f>+G307-Q307</f>
        <v>87894</v>
      </c>
      <c r="T307" s="76">
        <v>111</v>
      </c>
      <c r="U307" s="27"/>
    </row>
    <row r="308" spans="1:21" ht="16.5" x14ac:dyDescent="0.2">
      <c r="A308" s="71">
        <v>742</v>
      </c>
      <c r="B308" s="77" t="s">
        <v>316</v>
      </c>
      <c r="C308" s="77" t="s">
        <v>317</v>
      </c>
      <c r="D308" s="29" t="s">
        <v>318</v>
      </c>
      <c r="E308" s="30" t="s">
        <v>319</v>
      </c>
      <c r="F308" s="73" t="s">
        <v>30</v>
      </c>
      <c r="G308" s="31">
        <v>99000</v>
      </c>
      <c r="H308" s="32">
        <v>12412.59</v>
      </c>
      <c r="I308" s="74">
        <v>25</v>
      </c>
      <c r="J308" s="74">
        <f>+G308*2.87%</f>
        <v>2841.3</v>
      </c>
      <c r="K308" s="74">
        <f>+G308*7.1%</f>
        <v>7028.9999999999991</v>
      </c>
      <c r="L308" s="70">
        <v>380.38</v>
      </c>
      <c r="M308" s="74">
        <v>2628.08</v>
      </c>
      <c r="N308" s="74">
        <v>6129.31</v>
      </c>
      <c r="O308" s="75">
        <v>0</v>
      </c>
      <c r="P308" s="74">
        <f>SUM(J308:O308)</f>
        <v>19008.07</v>
      </c>
      <c r="Q308" s="74">
        <f>+H308+I308+J308+M308+O308</f>
        <v>17906.97</v>
      </c>
      <c r="R308" s="74">
        <f>+K308+L308+N308</f>
        <v>13538.689999999999</v>
      </c>
      <c r="S308" s="74">
        <f>+G308-Q308</f>
        <v>81093.03</v>
      </c>
      <c r="T308" s="76">
        <v>111</v>
      </c>
      <c r="U308" s="27"/>
    </row>
    <row r="309" spans="1:21" ht="30" x14ac:dyDescent="0.2">
      <c r="A309" s="71">
        <v>743</v>
      </c>
      <c r="B309" s="72" t="s">
        <v>439</v>
      </c>
      <c r="C309" s="72" t="s">
        <v>440</v>
      </c>
      <c r="D309" s="29" t="s">
        <v>162</v>
      </c>
      <c r="E309" s="30" t="s">
        <v>441</v>
      </c>
      <c r="F309" s="73" t="s">
        <v>30</v>
      </c>
      <c r="G309" s="31">
        <v>72600</v>
      </c>
      <c r="H309" s="32">
        <v>0</v>
      </c>
      <c r="I309" s="74">
        <v>25</v>
      </c>
      <c r="J309" s="74">
        <f>+G309*2.87%</f>
        <v>2083.62</v>
      </c>
      <c r="K309" s="74">
        <f>+G309*7.1%</f>
        <v>5154.5999999999995</v>
      </c>
      <c r="L309" s="70">
        <v>380.38</v>
      </c>
      <c r="M309" s="74">
        <f>+G309*3.04%</f>
        <v>2207.04</v>
      </c>
      <c r="N309" s="74">
        <f>+G309*7.09%</f>
        <v>5147.34</v>
      </c>
      <c r="O309" s="75">
        <v>0</v>
      </c>
      <c r="P309" s="74">
        <f>SUM(J309:O309)</f>
        <v>14972.98</v>
      </c>
      <c r="Q309" s="74">
        <f>+H309+I309+J309+M309+O309</f>
        <v>4315.66</v>
      </c>
      <c r="R309" s="74">
        <f>+K309+L309+N309</f>
        <v>10682.32</v>
      </c>
      <c r="S309" s="74">
        <f>+G309-Q309</f>
        <v>68284.34</v>
      </c>
      <c r="T309" s="76">
        <v>111</v>
      </c>
      <c r="U309" s="27"/>
    </row>
    <row r="310" spans="1:21" ht="16.5" x14ac:dyDescent="0.2">
      <c r="A310" s="71">
        <v>744</v>
      </c>
      <c r="B310" s="72" t="s">
        <v>386</v>
      </c>
      <c r="C310" s="72" t="s">
        <v>387</v>
      </c>
      <c r="D310" s="29" t="s">
        <v>104</v>
      </c>
      <c r="E310" s="30" t="s">
        <v>187</v>
      </c>
      <c r="F310" s="73" t="s">
        <v>30</v>
      </c>
      <c r="G310" s="31">
        <v>106480</v>
      </c>
      <c r="H310" s="32">
        <v>14228.92</v>
      </c>
      <c r="I310" s="74">
        <v>25</v>
      </c>
      <c r="J310" s="74">
        <f>+G310*2.87%</f>
        <v>3055.9760000000001</v>
      </c>
      <c r="K310" s="74">
        <f>+G310*7.1%</f>
        <v>7560.079999999999</v>
      </c>
      <c r="L310" s="70">
        <v>380.38</v>
      </c>
      <c r="M310" s="74">
        <v>2628.08</v>
      </c>
      <c r="N310" s="74">
        <v>6129.31</v>
      </c>
      <c r="O310" s="32">
        <v>0</v>
      </c>
      <c r="P310" s="74">
        <f>SUM(J310:O310)</f>
        <v>19753.825999999997</v>
      </c>
      <c r="Q310" s="74">
        <f>+H310+I310+J310+M310+O310</f>
        <v>19937.976000000002</v>
      </c>
      <c r="R310" s="74">
        <f>+K310+L310+N310</f>
        <v>14069.77</v>
      </c>
      <c r="S310" s="74">
        <f>+G310-Q310</f>
        <v>86542.024000000005</v>
      </c>
      <c r="T310" s="76">
        <v>111</v>
      </c>
      <c r="U310" s="27"/>
    </row>
    <row r="311" spans="1:21" ht="16.5" x14ac:dyDescent="0.2">
      <c r="A311" s="71">
        <v>745</v>
      </c>
      <c r="B311" s="72" t="s">
        <v>578</v>
      </c>
      <c r="C311" s="72" t="s">
        <v>579</v>
      </c>
      <c r="D311" s="29" t="s">
        <v>280</v>
      </c>
      <c r="E311" s="30" t="s">
        <v>190</v>
      </c>
      <c r="F311" s="73" t="s">
        <v>30</v>
      </c>
      <c r="G311" s="31">
        <v>66550</v>
      </c>
      <c r="H311" s="32">
        <v>4856.13</v>
      </c>
      <c r="I311" s="74">
        <v>25</v>
      </c>
      <c r="J311" s="74">
        <f>+G311*2.87%</f>
        <v>1909.9849999999999</v>
      </c>
      <c r="K311" s="74">
        <f>+G311*7.1%</f>
        <v>4725.0499999999993</v>
      </c>
      <c r="L311" s="70">
        <v>380.38</v>
      </c>
      <c r="M311" s="74">
        <f>+G311*3.04%</f>
        <v>2023.12</v>
      </c>
      <c r="N311" s="74">
        <f>+G311*7.09%</f>
        <v>4718.3950000000004</v>
      </c>
      <c r="O311" s="32">
        <v>835.89</v>
      </c>
      <c r="P311" s="74">
        <f>SUM(J311:O311)</f>
        <v>14592.82</v>
      </c>
      <c r="Q311" s="74">
        <f>+H311+I311+J311+M311+O311</f>
        <v>9650.125</v>
      </c>
      <c r="R311" s="74">
        <f>+K311+L311+N311</f>
        <v>9823.8250000000007</v>
      </c>
      <c r="S311" s="74">
        <f>+G311-Q311</f>
        <v>56899.875</v>
      </c>
      <c r="T311" s="76">
        <v>111</v>
      </c>
      <c r="U311" s="27"/>
    </row>
    <row r="312" spans="1:21" ht="16.5" x14ac:dyDescent="0.2">
      <c r="A312" s="71">
        <v>746</v>
      </c>
      <c r="B312" s="72" t="s">
        <v>829</v>
      </c>
      <c r="C312" s="72" t="s">
        <v>830</v>
      </c>
      <c r="D312" s="29" t="s">
        <v>66</v>
      </c>
      <c r="E312" s="30" t="s">
        <v>831</v>
      </c>
      <c r="F312" s="73" t="s">
        <v>30</v>
      </c>
      <c r="G312" s="31">
        <v>84700</v>
      </c>
      <c r="H312" s="32">
        <v>8953.49</v>
      </c>
      <c r="I312" s="74">
        <v>25</v>
      </c>
      <c r="J312" s="74">
        <f>+G312*2.87%</f>
        <v>2430.89</v>
      </c>
      <c r="K312" s="74">
        <f>+G312*7.1%</f>
        <v>6013.7</v>
      </c>
      <c r="L312" s="70">
        <v>380.38</v>
      </c>
      <c r="M312" s="74">
        <f>+G312*3.04%</f>
        <v>2574.88</v>
      </c>
      <c r="N312" s="74">
        <f>+G312*7.09%</f>
        <v>6005.2300000000005</v>
      </c>
      <c r="O312" s="32">
        <v>0</v>
      </c>
      <c r="P312" s="74">
        <f>SUM(J312:O312)</f>
        <v>17405.079999999998</v>
      </c>
      <c r="Q312" s="74">
        <f>+H312+I312+J312+M312+O312</f>
        <v>13984.259999999998</v>
      </c>
      <c r="R312" s="74">
        <f>+K312+L312+N312</f>
        <v>12399.310000000001</v>
      </c>
      <c r="S312" s="74">
        <f>+G312-Q312</f>
        <v>70715.740000000005</v>
      </c>
      <c r="T312" s="76">
        <v>111</v>
      </c>
      <c r="U312" s="27"/>
    </row>
    <row r="313" spans="1:21" ht="16.5" x14ac:dyDescent="0.2">
      <c r="A313" s="71">
        <v>747</v>
      </c>
      <c r="B313" s="72" t="s">
        <v>171</v>
      </c>
      <c r="C313" s="72" t="s">
        <v>172</v>
      </c>
      <c r="D313" s="29" t="s">
        <v>173</v>
      </c>
      <c r="E313" s="30" t="s">
        <v>174</v>
      </c>
      <c r="F313" s="73" t="s">
        <v>30</v>
      </c>
      <c r="G313" s="31">
        <v>65340</v>
      </c>
      <c r="H313" s="32">
        <v>4628.4399999999996</v>
      </c>
      <c r="I313" s="74">
        <v>25</v>
      </c>
      <c r="J313" s="74">
        <f>+G313*2.87%</f>
        <v>1875.258</v>
      </c>
      <c r="K313" s="74">
        <f>+G313*7.1%</f>
        <v>4639.1399999999994</v>
      </c>
      <c r="L313" s="70">
        <v>380.38</v>
      </c>
      <c r="M313" s="74">
        <f>+G313*3.04%</f>
        <v>1986.336</v>
      </c>
      <c r="N313" s="74">
        <f>+G313*7.09%</f>
        <v>4632.6060000000007</v>
      </c>
      <c r="O313" s="32">
        <v>835.89</v>
      </c>
      <c r="P313" s="74">
        <f>SUM(J313:O313)</f>
        <v>14349.61</v>
      </c>
      <c r="Q313" s="74">
        <f>+H313+I313+J313+M313+O313</f>
        <v>9350.9239999999991</v>
      </c>
      <c r="R313" s="74">
        <f>+K313+L313+N313</f>
        <v>9652.1260000000002</v>
      </c>
      <c r="S313" s="74">
        <f>+G313-Q313</f>
        <v>55989.076000000001</v>
      </c>
      <c r="T313" s="76">
        <v>111</v>
      </c>
      <c r="U313" s="27"/>
    </row>
    <row r="314" spans="1:21" ht="16.5" x14ac:dyDescent="0.2">
      <c r="A314" s="71">
        <v>748</v>
      </c>
      <c r="B314" s="72" t="s">
        <v>58</v>
      </c>
      <c r="C314" s="72" t="s">
        <v>59</v>
      </c>
      <c r="D314" s="29" t="s">
        <v>45</v>
      </c>
      <c r="E314" s="30" t="s">
        <v>60</v>
      </c>
      <c r="F314" s="73" t="s">
        <v>30</v>
      </c>
      <c r="G314" s="31">
        <v>108900</v>
      </c>
      <c r="H314" s="32">
        <v>14816.56</v>
      </c>
      <c r="I314" s="74">
        <v>25</v>
      </c>
      <c r="J314" s="74">
        <f>+G314*2.87%</f>
        <v>3125.43</v>
      </c>
      <c r="K314" s="74">
        <f>+G314*7.1%</f>
        <v>7731.9</v>
      </c>
      <c r="L314" s="70">
        <v>380.38</v>
      </c>
      <c r="M314" s="74">
        <v>2628.08</v>
      </c>
      <c r="N314" s="74">
        <v>6129.31</v>
      </c>
      <c r="O314" s="32">
        <v>0</v>
      </c>
      <c r="P314" s="74">
        <f>SUM(J314:O314)</f>
        <v>19995.099999999999</v>
      </c>
      <c r="Q314" s="74">
        <f>+H314+I314+J314+M314+O314</f>
        <v>20595.07</v>
      </c>
      <c r="R314" s="74">
        <f>+K314+L314+N314</f>
        <v>14241.59</v>
      </c>
      <c r="S314" s="74">
        <f>+G314-Q314</f>
        <v>88304.93</v>
      </c>
      <c r="T314" s="76">
        <v>111</v>
      </c>
      <c r="U314" s="27"/>
    </row>
    <row r="315" spans="1:21" ht="30" x14ac:dyDescent="0.2">
      <c r="A315" s="71">
        <v>749</v>
      </c>
      <c r="B315" s="72" t="s">
        <v>188</v>
      </c>
      <c r="C315" s="72" t="s">
        <v>189</v>
      </c>
      <c r="D315" s="29" t="s">
        <v>56</v>
      </c>
      <c r="E315" s="30" t="s">
        <v>190</v>
      </c>
      <c r="F315" s="73" t="s">
        <v>30</v>
      </c>
      <c r="G315" s="31">
        <v>58080</v>
      </c>
      <c r="H315" s="32">
        <v>0</v>
      </c>
      <c r="I315" s="74">
        <v>0</v>
      </c>
      <c r="J315" s="74">
        <f>+G315*2.87%</f>
        <v>1666.896</v>
      </c>
      <c r="K315" s="74">
        <f>+G315*7.1%</f>
        <v>4123.6799999999994</v>
      </c>
      <c r="L315" s="70">
        <v>380.38</v>
      </c>
      <c r="M315" s="74">
        <f>+G315*3.04%</f>
        <v>1765.6320000000001</v>
      </c>
      <c r="N315" s="74">
        <f>+G315*7.09%</f>
        <v>4117.8720000000003</v>
      </c>
      <c r="O315" s="32"/>
      <c r="P315" s="74">
        <f>SUM(J315:O315)</f>
        <v>12054.46</v>
      </c>
      <c r="Q315" s="74">
        <f>+H315+I315+J315+M315+O315</f>
        <v>3432.5280000000002</v>
      </c>
      <c r="R315" s="74">
        <f>+K315+L315+N315</f>
        <v>8621.9320000000007</v>
      </c>
      <c r="S315" s="74">
        <f>+G315-Q315</f>
        <v>54647.472000000002</v>
      </c>
      <c r="T315" s="76">
        <v>111</v>
      </c>
      <c r="U315" s="27"/>
    </row>
    <row r="316" spans="1:21" ht="16.5" x14ac:dyDescent="0.2">
      <c r="A316" s="71">
        <v>750</v>
      </c>
      <c r="B316" s="72" t="s">
        <v>236</v>
      </c>
      <c r="C316" s="86" t="s">
        <v>237</v>
      </c>
      <c r="D316" s="29" t="s">
        <v>52</v>
      </c>
      <c r="E316" s="30" t="s">
        <v>238</v>
      </c>
      <c r="F316" s="73" t="s">
        <v>30</v>
      </c>
      <c r="G316" s="31">
        <v>12650</v>
      </c>
      <c r="H316" s="32"/>
      <c r="I316" s="74">
        <v>25</v>
      </c>
      <c r="J316" s="74">
        <f>+G316*2.87%</f>
        <v>363.05500000000001</v>
      </c>
      <c r="K316" s="74">
        <f>+G316*7.1%</f>
        <v>898.14999999999986</v>
      </c>
      <c r="L316" s="82">
        <v>139.15</v>
      </c>
      <c r="M316" s="74">
        <f>+G316*3.04%</f>
        <v>384.56</v>
      </c>
      <c r="N316" s="74">
        <f>+G316*7.09%</f>
        <v>896.8850000000001</v>
      </c>
      <c r="O316" s="32">
        <v>0</v>
      </c>
      <c r="P316" s="74">
        <f>SUM(J316:O316)</f>
        <v>2681.8</v>
      </c>
      <c r="Q316" s="74">
        <f>+H316+I316+J316+M316+O316</f>
        <v>772.61500000000001</v>
      </c>
      <c r="R316" s="74">
        <f>+K316+L316+N316</f>
        <v>1934.1849999999999</v>
      </c>
      <c r="S316" s="74">
        <f>+G316-Q316</f>
        <v>11877.385</v>
      </c>
      <c r="T316" s="76">
        <v>111</v>
      </c>
      <c r="U316" s="27"/>
    </row>
    <row r="317" spans="1:21" ht="16.5" x14ac:dyDescent="0.2">
      <c r="A317" s="71">
        <v>751</v>
      </c>
      <c r="B317" s="72" t="s">
        <v>513</v>
      </c>
      <c r="C317" s="72" t="s">
        <v>514</v>
      </c>
      <c r="D317" s="29" t="s">
        <v>52</v>
      </c>
      <c r="E317" s="30" t="s">
        <v>53</v>
      </c>
      <c r="F317" s="73" t="s">
        <v>30</v>
      </c>
      <c r="G317" s="31">
        <v>16144</v>
      </c>
      <c r="H317" s="32">
        <v>0</v>
      </c>
      <c r="I317" s="74">
        <v>25</v>
      </c>
      <c r="J317" s="74">
        <f>+G317*2.87%</f>
        <v>463.33280000000002</v>
      </c>
      <c r="K317" s="74">
        <f>+G317*7.1%</f>
        <v>1146.2239999999999</v>
      </c>
      <c r="L317" s="82">
        <v>177.58</v>
      </c>
      <c r="M317" s="74">
        <f>+G317*3.04%</f>
        <v>490.77760000000001</v>
      </c>
      <c r="N317" s="74">
        <f>+G317*7.09%</f>
        <v>1144.6096</v>
      </c>
      <c r="O317" s="32">
        <v>0</v>
      </c>
      <c r="P317" s="74">
        <f>SUM(J317:O317)</f>
        <v>3422.5239999999994</v>
      </c>
      <c r="Q317" s="74">
        <f>+H317+I317+J317+M317+O317</f>
        <v>979.11040000000003</v>
      </c>
      <c r="R317" s="74">
        <f>+K317+L317+N317</f>
        <v>2468.4135999999999</v>
      </c>
      <c r="S317" s="74">
        <f>+G317-Q317</f>
        <v>15164.8896</v>
      </c>
      <c r="T317" s="76">
        <v>111</v>
      </c>
      <c r="U317" s="27"/>
    </row>
    <row r="318" spans="1:21" ht="16.5" x14ac:dyDescent="0.2">
      <c r="A318" s="71">
        <v>752</v>
      </c>
      <c r="B318" s="72" t="s">
        <v>487</v>
      </c>
      <c r="C318" s="72" t="s">
        <v>488</v>
      </c>
      <c r="D318" s="29" t="s">
        <v>52</v>
      </c>
      <c r="E318" s="30" t="s">
        <v>122</v>
      </c>
      <c r="F318" s="73" t="s">
        <v>30</v>
      </c>
      <c r="G318" s="31">
        <v>18216</v>
      </c>
      <c r="H318" s="32">
        <v>0</v>
      </c>
      <c r="I318" s="74">
        <v>25</v>
      </c>
      <c r="J318" s="74">
        <f>+G318*2.87%</f>
        <v>522.79920000000004</v>
      </c>
      <c r="K318" s="74">
        <f>+G318*7.1%</f>
        <v>1293.3359999999998</v>
      </c>
      <c r="L318" s="82">
        <v>200.38</v>
      </c>
      <c r="M318" s="74">
        <f>+G318*3.04%</f>
        <v>553.76639999999998</v>
      </c>
      <c r="N318" s="74">
        <f>+G318*7.09%</f>
        <v>1291.5144</v>
      </c>
      <c r="O318" s="32">
        <v>0</v>
      </c>
      <c r="P318" s="74">
        <f>SUM(J318:O318)</f>
        <v>3861.7959999999998</v>
      </c>
      <c r="Q318" s="74">
        <f>+H318+I318+J318+M318+O318</f>
        <v>1101.5655999999999</v>
      </c>
      <c r="R318" s="74">
        <f>+K318+L318+N318</f>
        <v>2785.2303999999999</v>
      </c>
      <c r="S318" s="74">
        <f>+G318-Q318</f>
        <v>17114.434399999998</v>
      </c>
      <c r="T318" s="76">
        <v>111</v>
      </c>
      <c r="U318" s="27"/>
    </row>
    <row r="319" spans="1:21" ht="16.5" x14ac:dyDescent="0.2">
      <c r="A319" s="71">
        <v>753</v>
      </c>
      <c r="B319" s="77" t="s">
        <v>401</v>
      </c>
      <c r="C319" s="88" t="s">
        <v>402</v>
      </c>
      <c r="D319" s="34" t="s">
        <v>52</v>
      </c>
      <c r="E319" s="35" t="s">
        <v>403</v>
      </c>
      <c r="F319" s="73" t="s">
        <v>30</v>
      </c>
      <c r="G319" s="36">
        <v>60500</v>
      </c>
      <c r="H319" s="32">
        <v>3717.65</v>
      </c>
      <c r="I319" s="74">
        <v>25</v>
      </c>
      <c r="J319" s="74">
        <f>+G319*2.87%</f>
        <v>1736.35</v>
      </c>
      <c r="K319" s="74">
        <f>+G319*7.1%</f>
        <v>4295.5</v>
      </c>
      <c r="L319" s="82">
        <v>380.38</v>
      </c>
      <c r="M319" s="74">
        <f>+G319*3.04%</f>
        <v>1839.2</v>
      </c>
      <c r="N319" s="74">
        <f>+G319*7.09%</f>
        <v>4289.4500000000007</v>
      </c>
      <c r="O319" s="32">
        <v>835.89</v>
      </c>
      <c r="P319" s="74">
        <f>SUM(J319:O319)</f>
        <v>13376.77</v>
      </c>
      <c r="Q319" s="74">
        <f>+H319+I319+J319+M319+O319</f>
        <v>8154.09</v>
      </c>
      <c r="R319" s="74">
        <f>+K319+L319+N319</f>
        <v>8965.3300000000017</v>
      </c>
      <c r="S319" s="74">
        <f>+G319-Q319</f>
        <v>52345.91</v>
      </c>
      <c r="T319" s="76">
        <v>111</v>
      </c>
      <c r="U319" s="27"/>
    </row>
    <row r="320" spans="1:21" ht="16.5" x14ac:dyDescent="0.2">
      <c r="A320" s="71">
        <v>755</v>
      </c>
      <c r="B320" s="72" t="s">
        <v>282</v>
      </c>
      <c r="C320" s="86" t="s">
        <v>283</v>
      </c>
      <c r="D320" s="29" t="s">
        <v>52</v>
      </c>
      <c r="E320" s="30" t="s">
        <v>238</v>
      </c>
      <c r="F320" s="73" t="s">
        <v>30</v>
      </c>
      <c r="G320" s="31">
        <v>12144</v>
      </c>
      <c r="H320" s="32">
        <v>0</v>
      </c>
      <c r="I320" s="74">
        <v>25</v>
      </c>
      <c r="J320" s="74">
        <f>+G320*2.87%</f>
        <v>348.53280000000001</v>
      </c>
      <c r="K320" s="74">
        <f>+G320*7.1%</f>
        <v>862.22399999999993</v>
      </c>
      <c r="L320" s="82">
        <v>133.58000000000001</v>
      </c>
      <c r="M320" s="74">
        <f>+G320*3.04%</f>
        <v>369.17759999999998</v>
      </c>
      <c r="N320" s="74">
        <f>+G320*7.09%</f>
        <v>861.00960000000009</v>
      </c>
      <c r="O320" s="32">
        <v>0</v>
      </c>
      <c r="P320" s="74">
        <f>SUM(J320:O320)</f>
        <v>2574.5239999999999</v>
      </c>
      <c r="Q320" s="74">
        <f>+H320+I320+J320+M320+O320</f>
        <v>742.71039999999994</v>
      </c>
      <c r="R320" s="74">
        <f>+K320+L320+N320</f>
        <v>1856.8136</v>
      </c>
      <c r="S320" s="74">
        <f>+G320-Q320</f>
        <v>11401.2896</v>
      </c>
      <c r="T320" s="76">
        <v>111</v>
      </c>
      <c r="U320" s="27"/>
    </row>
    <row r="321" spans="1:21" ht="16.5" x14ac:dyDescent="0.2">
      <c r="A321" s="71">
        <v>756</v>
      </c>
      <c r="B321" s="72" t="s">
        <v>158</v>
      </c>
      <c r="C321" s="72" t="s">
        <v>159</v>
      </c>
      <c r="D321" s="29" t="s">
        <v>45</v>
      </c>
      <c r="E321" s="30" t="s">
        <v>88</v>
      </c>
      <c r="F321" s="73" t="s">
        <v>30</v>
      </c>
      <c r="G321" s="31">
        <v>18975</v>
      </c>
      <c r="H321" s="32">
        <v>0</v>
      </c>
      <c r="I321" s="74">
        <v>25</v>
      </c>
      <c r="J321" s="74">
        <f>+G321*2.87%</f>
        <v>544.58249999999998</v>
      </c>
      <c r="K321" s="74">
        <f>+G321*7.1%</f>
        <v>1347.2249999999999</v>
      </c>
      <c r="L321" s="70">
        <v>208.73</v>
      </c>
      <c r="M321" s="74">
        <f>+G321*3.04%</f>
        <v>576.84</v>
      </c>
      <c r="N321" s="74">
        <f>+G321*7.09%</f>
        <v>1345.3275000000001</v>
      </c>
      <c r="O321" s="32">
        <v>0</v>
      </c>
      <c r="P321" s="74">
        <f>SUM(J321:O321)</f>
        <v>4022.7049999999999</v>
      </c>
      <c r="Q321" s="74">
        <f>+H321+I321+J321+M321+O321</f>
        <v>1146.4225000000001</v>
      </c>
      <c r="R321" s="74">
        <f>+K321+L321+N321</f>
        <v>2901.2825000000003</v>
      </c>
      <c r="S321" s="74">
        <f>+G321-Q321</f>
        <v>17828.577499999999</v>
      </c>
      <c r="T321" s="76">
        <v>111</v>
      </c>
      <c r="U321" s="27"/>
    </row>
    <row r="322" spans="1:21" ht="16.5" x14ac:dyDescent="0.2">
      <c r="A322" s="71">
        <v>757</v>
      </c>
      <c r="B322" s="72" t="s">
        <v>542</v>
      </c>
      <c r="C322" s="72" t="s">
        <v>543</v>
      </c>
      <c r="D322" s="29" t="s">
        <v>45</v>
      </c>
      <c r="E322" s="30" t="s">
        <v>88</v>
      </c>
      <c r="F322" s="73" t="s">
        <v>30</v>
      </c>
      <c r="G322" s="31">
        <v>18975</v>
      </c>
      <c r="H322" s="32">
        <v>0</v>
      </c>
      <c r="I322" s="74">
        <v>25</v>
      </c>
      <c r="J322" s="74">
        <f>+G322*2.87%</f>
        <v>544.58249999999998</v>
      </c>
      <c r="K322" s="74">
        <f>+G322*7.1%</f>
        <v>1347.2249999999999</v>
      </c>
      <c r="L322" s="70">
        <v>208.73</v>
      </c>
      <c r="M322" s="74">
        <f>+G322*3.04%</f>
        <v>576.84</v>
      </c>
      <c r="N322" s="74">
        <f>+G322*7.09%</f>
        <v>1345.3275000000001</v>
      </c>
      <c r="O322" s="32">
        <v>0</v>
      </c>
      <c r="P322" s="74">
        <f>SUM(J322:O322)</f>
        <v>4022.7049999999999</v>
      </c>
      <c r="Q322" s="74">
        <f>+H322+I322+J322+M322+O322</f>
        <v>1146.4225000000001</v>
      </c>
      <c r="R322" s="74">
        <f>+K322+L322+N322</f>
        <v>2901.2825000000003</v>
      </c>
      <c r="S322" s="74">
        <f>+G322-Q322</f>
        <v>17828.577499999999</v>
      </c>
      <c r="T322" s="76">
        <v>111</v>
      </c>
      <c r="U322" s="27"/>
    </row>
    <row r="323" spans="1:21" ht="16.5" x14ac:dyDescent="0.2">
      <c r="A323" s="71">
        <v>758</v>
      </c>
      <c r="B323" s="72" t="s">
        <v>352</v>
      </c>
      <c r="C323" s="72" t="s">
        <v>353</v>
      </c>
      <c r="D323" s="29" t="s">
        <v>45</v>
      </c>
      <c r="E323" s="30" t="s">
        <v>53</v>
      </c>
      <c r="F323" s="73" t="s">
        <v>30</v>
      </c>
      <c r="G323" s="31">
        <v>16145</v>
      </c>
      <c r="H323" s="32">
        <v>0</v>
      </c>
      <c r="I323" s="74">
        <v>25</v>
      </c>
      <c r="J323" s="74">
        <f>+G323*2.87%</f>
        <v>463.36149999999998</v>
      </c>
      <c r="K323" s="74">
        <f>+G323*7.1%</f>
        <v>1146.2949999999998</v>
      </c>
      <c r="L323" s="70">
        <v>177.6</v>
      </c>
      <c r="M323" s="74">
        <f>+G323*3.04%</f>
        <v>490.80799999999999</v>
      </c>
      <c r="N323" s="74">
        <f>+G323*7.09%</f>
        <v>1144.6805000000002</v>
      </c>
      <c r="O323" s="32">
        <v>0</v>
      </c>
      <c r="P323" s="74">
        <f>SUM(J323:O323)</f>
        <v>3422.7449999999999</v>
      </c>
      <c r="Q323" s="74">
        <f>+H323+I323+J323+M323+O323</f>
        <v>979.16949999999997</v>
      </c>
      <c r="R323" s="74">
        <f>+K323+L323+N323</f>
        <v>2468.5754999999999</v>
      </c>
      <c r="S323" s="74">
        <f>+G323-Q323</f>
        <v>15165.8305</v>
      </c>
      <c r="T323" s="76">
        <v>111</v>
      </c>
      <c r="U323" s="27"/>
    </row>
    <row r="324" spans="1:21" ht="16.5" x14ac:dyDescent="0.2">
      <c r="A324" s="71">
        <v>759</v>
      </c>
      <c r="B324" s="77" t="s">
        <v>86</v>
      </c>
      <c r="C324" s="77" t="s">
        <v>87</v>
      </c>
      <c r="D324" s="34" t="s">
        <v>45</v>
      </c>
      <c r="E324" s="35" t="s">
        <v>88</v>
      </c>
      <c r="F324" s="73" t="s">
        <v>30</v>
      </c>
      <c r="G324" s="36">
        <v>18216</v>
      </c>
      <c r="H324" s="32"/>
      <c r="I324" s="74">
        <v>25</v>
      </c>
      <c r="J324" s="74">
        <f>+G324*2.87%</f>
        <v>522.79920000000004</v>
      </c>
      <c r="K324" s="74">
        <f>+G324*7.1%</f>
        <v>1293.3359999999998</v>
      </c>
      <c r="L324" s="70">
        <v>200.38</v>
      </c>
      <c r="M324" s="74">
        <f>+G324*3.04%</f>
        <v>553.76639999999998</v>
      </c>
      <c r="N324" s="74">
        <f>+G324*7.09%</f>
        <v>1291.5144</v>
      </c>
      <c r="O324" s="32">
        <v>0</v>
      </c>
      <c r="P324" s="74">
        <f>SUM(J324:O324)</f>
        <v>3861.7959999999998</v>
      </c>
      <c r="Q324" s="74">
        <f>+H324+I324+J324+M324+O324</f>
        <v>1101.5655999999999</v>
      </c>
      <c r="R324" s="74">
        <f>+K324+L324+N324</f>
        <v>2785.2303999999999</v>
      </c>
      <c r="S324" s="74">
        <f>+G324-Q324</f>
        <v>17114.434399999998</v>
      </c>
      <c r="T324" s="76">
        <v>111</v>
      </c>
      <c r="U324" s="27"/>
    </row>
    <row r="325" spans="1:21" ht="16.5" x14ac:dyDescent="0.2">
      <c r="A325" s="71">
        <v>760</v>
      </c>
      <c r="B325" s="72" t="s">
        <v>379</v>
      </c>
      <c r="C325" s="72" t="s">
        <v>380</v>
      </c>
      <c r="D325" s="29" t="s">
        <v>381</v>
      </c>
      <c r="E325" s="30" t="s">
        <v>382</v>
      </c>
      <c r="F325" s="73" t="s">
        <v>30</v>
      </c>
      <c r="G325" s="31">
        <v>24340</v>
      </c>
      <c r="H325" s="32">
        <v>0</v>
      </c>
      <c r="I325" s="74">
        <v>25</v>
      </c>
      <c r="J325" s="74">
        <f>+G325*2.87%</f>
        <v>698.55799999999999</v>
      </c>
      <c r="K325" s="74">
        <f>+G325*7.1%</f>
        <v>1728.1399999999999</v>
      </c>
      <c r="L325" s="70">
        <v>267.74</v>
      </c>
      <c r="M325" s="74">
        <f>+G325*3.04%</f>
        <v>739.93600000000004</v>
      </c>
      <c r="N325" s="74">
        <f>+G325*7.09%</f>
        <v>1725.7060000000001</v>
      </c>
      <c r="O325" s="32"/>
      <c r="P325" s="74">
        <f>SUM(J325:O325)</f>
        <v>5160.08</v>
      </c>
      <c r="Q325" s="74">
        <f>+H325+I325+J325+M325+O325</f>
        <v>1463.4940000000001</v>
      </c>
      <c r="R325" s="74">
        <f>+K325+L325+N325</f>
        <v>3721.5860000000002</v>
      </c>
      <c r="S325" s="74">
        <f>+G325-Q325</f>
        <v>22876.506000000001</v>
      </c>
      <c r="T325" s="76">
        <v>111</v>
      </c>
      <c r="U325" s="27"/>
    </row>
    <row r="326" spans="1:21" ht="30" x14ac:dyDescent="0.2">
      <c r="A326" s="71">
        <v>761</v>
      </c>
      <c r="B326" s="72" t="s">
        <v>349</v>
      </c>
      <c r="C326" s="72" t="s">
        <v>350</v>
      </c>
      <c r="D326" s="29" t="s">
        <v>56</v>
      </c>
      <c r="E326" s="30" t="s">
        <v>351</v>
      </c>
      <c r="F326" s="73" t="s">
        <v>30</v>
      </c>
      <c r="G326" s="31">
        <v>18975</v>
      </c>
      <c r="H326" s="32"/>
      <c r="I326" s="74">
        <v>25</v>
      </c>
      <c r="J326" s="74">
        <f>+G326*2.87%</f>
        <v>544.58249999999998</v>
      </c>
      <c r="K326" s="74">
        <f>+G326*7.1%</f>
        <v>1347.2249999999999</v>
      </c>
      <c r="L326" s="70">
        <v>208.73</v>
      </c>
      <c r="M326" s="74">
        <f>+G326*3.04%</f>
        <v>576.84</v>
      </c>
      <c r="N326" s="74">
        <f>+G326*7.09%</f>
        <v>1345.3275000000001</v>
      </c>
      <c r="O326" s="32"/>
      <c r="P326" s="74">
        <f>SUM(J326:O326)</f>
        <v>4022.7049999999999</v>
      </c>
      <c r="Q326" s="74">
        <f>+H326+I326+J326+M326+O326</f>
        <v>1146.4225000000001</v>
      </c>
      <c r="R326" s="74">
        <f>+K326+L326+N326</f>
        <v>2901.2825000000003</v>
      </c>
      <c r="S326" s="74">
        <f>+G326-Q326</f>
        <v>17828.577499999999</v>
      </c>
      <c r="T326" s="76">
        <v>111</v>
      </c>
      <c r="U326" s="27"/>
    </row>
    <row r="327" spans="1:21" ht="16.5" x14ac:dyDescent="0.2">
      <c r="A327" s="71">
        <v>762</v>
      </c>
      <c r="B327" s="72" t="s">
        <v>693</v>
      </c>
      <c r="C327" s="72" t="s">
        <v>694</v>
      </c>
      <c r="D327" s="29" t="s">
        <v>695</v>
      </c>
      <c r="E327" s="30" t="s">
        <v>696</v>
      </c>
      <c r="F327" s="73" t="s">
        <v>30</v>
      </c>
      <c r="G327" s="31">
        <v>27500</v>
      </c>
      <c r="H327" s="32"/>
      <c r="I327" s="74">
        <v>25</v>
      </c>
      <c r="J327" s="74">
        <f>+G327*2.87%</f>
        <v>789.25</v>
      </c>
      <c r="K327" s="74">
        <f>+G327*7.1%</f>
        <v>1952.4999999999998</v>
      </c>
      <c r="L327" s="70">
        <v>302.5</v>
      </c>
      <c r="M327" s="74">
        <f>+G327*3.04%</f>
        <v>836</v>
      </c>
      <c r="N327" s="74">
        <f>+G327*7.09%</f>
        <v>1949.7500000000002</v>
      </c>
      <c r="O327" s="32"/>
      <c r="P327" s="74">
        <f>SUM(J327:O327)</f>
        <v>5830</v>
      </c>
      <c r="Q327" s="74">
        <f>+H327+I327+J327+M327+O327</f>
        <v>1650.25</v>
      </c>
      <c r="R327" s="74">
        <f>+K327+L327+N327</f>
        <v>4204.75</v>
      </c>
      <c r="S327" s="74">
        <f>+G327-Q327</f>
        <v>25849.75</v>
      </c>
      <c r="T327" s="76">
        <v>111</v>
      </c>
      <c r="U327" s="27"/>
    </row>
    <row r="328" spans="1:21" ht="16.5" x14ac:dyDescent="0.2">
      <c r="A328" s="71">
        <v>763</v>
      </c>
      <c r="B328" s="72" t="s">
        <v>770</v>
      </c>
      <c r="C328" s="72" t="s">
        <v>771</v>
      </c>
      <c r="D328" s="29" t="s">
        <v>245</v>
      </c>
      <c r="E328" s="30" t="s">
        <v>97</v>
      </c>
      <c r="F328" s="73" t="s">
        <v>30</v>
      </c>
      <c r="G328" s="31">
        <v>20240</v>
      </c>
      <c r="H328" s="32">
        <v>0</v>
      </c>
      <c r="I328" s="74">
        <v>25</v>
      </c>
      <c r="J328" s="74">
        <f>+G328*2.87%</f>
        <v>580.88800000000003</v>
      </c>
      <c r="K328" s="74">
        <f>+G328*7.1%</f>
        <v>1437.04</v>
      </c>
      <c r="L328" s="70">
        <v>222.64</v>
      </c>
      <c r="M328" s="74">
        <f>+G328*3.04%</f>
        <v>615.29600000000005</v>
      </c>
      <c r="N328" s="74">
        <f>+G328*7.09%</f>
        <v>1435.0160000000001</v>
      </c>
      <c r="O328" s="32">
        <v>0</v>
      </c>
      <c r="P328" s="74">
        <f>SUM(J328:O328)</f>
        <v>4290.8799999999992</v>
      </c>
      <c r="Q328" s="74">
        <f>+H328+I328+J328+M328+O328</f>
        <v>1221.1840000000002</v>
      </c>
      <c r="R328" s="74">
        <f>+K328+L328+N328</f>
        <v>3094.6959999999999</v>
      </c>
      <c r="S328" s="74">
        <f>+G328-Q328</f>
        <v>19018.815999999999</v>
      </c>
      <c r="T328" s="76">
        <v>111</v>
      </c>
      <c r="U328" s="27"/>
    </row>
    <row r="329" spans="1:21" ht="16.5" x14ac:dyDescent="0.2">
      <c r="A329" s="71">
        <v>764</v>
      </c>
      <c r="B329" s="72" t="s">
        <v>772</v>
      </c>
      <c r="C329" s="72" t="s">
        <v>773</v>
      </c>
      <c r="D329" s="29" t="s">
        <v>245</v>
      </c>
      <c r="E329" s="30" t="s">
        <v>774</v>
      </c>
      <c r="F329" s="73" t="s">
        <v>30</v>
      </c>
      <c r="G329" s="31">
        <v>36300</v>
      </c>
      <c r="H329" s="32">
        <v>124.16</v>
      </c>
      <c r="I329" s="74">
        <v>25</v>
      </c>
      <c r="J329" s="74">
        <f>+G329*2.87%</f>
        <v>1041.81</v>
      </c>
      <c r="K329" s="74">
        <f>+G329*7.1%</f>
        <v>2577.2999999999997</v>
      </c>
      <c r="L329" s="70">
        <v>380.38</v>
      </c>
      <c r="M329" s="74">
        <f>+G329*3.04%</f>
        <v>1103.52</v>
      </c>
      <c r="N329" s="74">
        <f>+G329*7.09%</f>
        <v>2573.67</v>
      </c>
      <c r="O329" s="32">
        <v>0</v>
      </c>
      <c r="P329" s="74">
        <f>SUM(J329:O329)</f>
        <v>7676.68</v>
      </c>
      <c r="Q329" s="74">
        <f>+H329+I329+J329+M329+O329</f>
        <v>2294.4899999999998</v>
      </c>
      <c r="R329" s="74">
        <f>+K329+L329+N329</f>
        <v>5531.35</v>
      </c>
      <c r="S329" s="74">
        <f>+G329-Q329</f>
        <v>34005.51</v>
      </c>
      <c r="T329" s="76">
        <v>111</v>
      </c>
      <c r="U329" s="27"/>
    </row>
    <row r="330" spans="1:21" ht="16.5" x14ac:dyDescent="0.2">
      <c r="A330" s="71">
        <v>766</v>
      </c>
      <c r="B330" s="72" t="s">
        <v>243</v>
      </c>
      <c r="C330" s="72" t="s">
        <v>244</v>
      </c>
      <c r="D330" s="29" t="s">
        <v>245</v>
      </c>
      <c r="E330" s="30" t="s">
        <v>49</v>
      </c>
      <c r="F330" s="73" t="s">
        <v>30</v>
      </c>
      <c r="G330" s="31">
        <v>9941.75</v>
      </c>
      <c r="H330" s="32"/>
      <c r="I330" s="74">
        <v>25</v>
      </c>
      <c r="J330" s="74">
        <f>+G330*2.87%</f>
        <v>285.32822499999997</v>
      </c>
      <c r="K330" s="74">
        <f>+G330*7.1%</f>
        <v>705.86424999999997</v>
      </c>
      <c r="L330" s="70">
        <v>109.36</v>
      </c>
      <c r="M330" s="74">
        <f>+G330*3.04%</f>
        <v>302.22919999999999</v>
      </c>
      <c r="N330" s="74">
        <f>+G330*7.09%</f>
        <v>704.87007500000004</v>
      </c>
      <c r="O330" s="32">
        <v>0</v>
      </c>
      <c r="P330" s="74">
        <f>SUM(J330:O330)</f>
        <v>2107.65175</v>
      </c>
      <c r="Q330" s="74">
        <f>+H330+I330+J330+M330+O330</f>
        <v>612.55742499999997</v>
      </c>
      <c r="R330" s="74">
        <f>+K330+L330+N330</f>
        <v>1520.094325</v>
      </c>
      <c r="S330" s="74">
        <f>+G330-Q330</f>
        <v>9329.1925750000009</v>
      </c>
      <c r="T330" s="76">
        <v>111</v>
      </c>
      <c r="U330" s="27"/>
    </row>
    <row r="331" spans="1:21" ht="16.5" x14ac:dyDescent="0.2">
      <c r="A331" s="71">
        <v>768</v>
      </c>
      <c r="B331" s="72" t="s">
        <v>870</v>
      </c>
      <c r="C331" s="72" t="s">
        <v>871</v>
      </c>
      <c r="D331" s="29" t="s">
        <v>245</v>
      </c>
      <c r="E331" s="30" t="s">
        <v>148</v>
      </c>
      <c r="F331" s="73" t="s">
        <v>30</v>
      </c>
      <c r="G331" s="31">
        <v>17710</v>
      </c>
      <c r="H331" s="32">
        <v>0</v>
      </c>
      <c r="I331" s="74">
        <v>25</v>
      </c>
      <c r="J331" s="74">
        <f>+G331*2.87%</f>
        <v>508.27699999999999</v>
      </c>
      <c r="K331" s="74">
        <f>+G331*7.1%</f>
        <v>1257.4099999999999</v>
      </c>
      <c r="L331" s="70">
        <v>194.81</v>
      </c>
      <c r="M331" s="74">
        <f>+G331*3.04%</f>
        <v>538.38400000000001</v>
      </c>
      <c r="N331" s="74">
        <f>+G331*7.09%</f>
        <v>1255.6390000000001</v>
      </c>
      <c r="O331" s="32">
        <v>0</v>
      </c>
      <c r="P331" s="74">
        <f>SUM(J331:O331)</f>
        <v>3754.52</v>
      </c>
      <c r="Q331" s="74">
        <f>+H331+I331+J331+M331+O331</f>
        <v>1071.6610000000001</v>
      </c>
      <c r="R331" s="74">
        <f>+K331+L331+N331</f>
        <v>2707.8589999999999</v>
      </c>
      <c r="S331" s="74">
        <f>+G331-Q331</f>
        <v>16638.339</v>
      </c>
      <c r="T331" s="76">
        <v>111</v>
      </c>
      <c r="U331" s="27"/>
    </row>
    <row r="332" spans="1:21" ht="16.5" x14ac:dyDescent="0.2">
      <c r="A332" s="71">
        <v>769</v>
      </c>
      <c r="B332" s="72" t="s">
        <v>701</v>
      </c>
      <c r="C332" s="72" t="s">
        <v>702</v>
      </c>
      <c r="D332" s="29" t="s">
        <v>280</v>
      </c>
      <c r="E332" s="30" t="s">
        <v>703</v>
      </c>
      <c r="F332" s="73" t="s">
        <v>30</v>
      </c>
      <c r="G332" s="31">
        <v>49005</v>
      </c>
      <c r="H332" s="32">
        <v>1664.27</v>
      </c>
      <c r="I332" s="74">
        <v>25</v>
      </c>
      <c r="J332" s="74">
        <f>+G332*2.87%</f>
        <v>1406.4435000000001</v>
      </c>
      <c r="K332" s="74">
        <f>+G332*7.1%</f>
        <v>3479.3549999999996</v>
      </c>
      <c r="L332" s="70">
        <v>380.38</v>
      </c>
      <c r="M332" s="74">
        <f>+G332*3.04%</f>
        <v>1489.752</v>
      </c>
      <c r="N332" s="74">
        <f>+G332*7.09%</f>
        <v>3474.4545000000003</v>
      </c>
      <c r="O332" s="32">
        <v>1671.78</v>
      </c>
      <c r="P332" s="74">
        <f>SUM(J332:O332)</f>
        <v>11902.165000000001</v>
      </c>
      <c r="Q332" s="74">
        <f>+H332+I332+J332+M332+O332</f>
        <v>6257.2455</v>
      </c>
      <c r="R332" s="74">
        <f>+K332+L332+N332</f>
        <v>7334.1895000000004</v>
      </c>
      <c r="S332" s="74">
        <f>+G332-Q332</f>
        <v>42747.754500000003</v>
      </c>
      <c r="T332" s="76">
        <v>111</v>
      </c>
      <c r="U332" s="27"/>
    </row>
    <row r="333" spans="1:21" ht="18.75" customHeight="1" x14ac:dyDescent="0.2">
      <c r="A333" s="90">
        <v>770</v>
      </c>
      <c r="B333" s="43" t="s">
        <v>617</v>
      </c>
      <c r="C333" s="43" t="s">
        <v>618</v>
      </c>
      <c r="D333" s="29" t="s">
        <v>130</v>
      </c>
      <c r="E333" s="30" t="s">
        <v>619</v>
      </c>
      <c r="F333" s="73" t="s">
        <v>30</v>
      </c>
      <c r="G333" s="31">
        <v>79860</v>
      </c>
      <c r="H333" s="32">
        <v>7393.31</v>
      </c>
      <c r="I333" s="74">
        <v>25</v>
      </c>
      <c r="J333" s="74">
        <f>+G333*2.87%</f>
        <v>2291.982</v>
      </c>
      <c r="K333" s="74">
        <f>+G333*7.1%</f>
        <v>5670.0599999999995</v>
      </c>
      <c r="L333" s="70">
        <v>380.38</v>
      </c>
      <c r="M333" s="74">
        <f>+G333*3.04%</f>
        <v>2427.7440000000001</v>
      </c>
      <c r="N333" s="74">
        <f>+G333*7.09%</f>
        <v>5662.0740000000005</v>
      </c>
      <c r="O333" s="32">
        <v>1671.78</v>
      </c>
      <c r="P333" s="74">
        <f>SUM(J333:O333)</f>
        <v>18104.019999999997</v>
      </c>
      <c r="Q333" s="74">
        <f>+H333+I333+J333+M333+O333</f>
        <v>13809.816000000003</v>
      </c>
      <c r="R333" s="74">
        <f>+K333+L333+N333</f>
        <v>11712.513999999999</v>
      </c>
      <c r="S333" s="74">
        <f>+G333-Q333</f>
        <v>66050.183999999994</v>
      </c>
      <c r="T333" s="76">
        <v>111</v>
      </c>
      <c r="U333" s="27"/>
    </row>
    <row r="334" spans="1:21" ht="16.5" x14ac:dyDescent="0.2">
      <c r="A334" s="71">
        <v>771</v>
      </c>
      <c r="B334" s="72" t="s">
        <v>110</v>
      </c>
      <c r="C334" s="72" t="s">
        <v>111</v>
      </c>
      <c r="D334" s="29" t="s">
        <v>78</v>
      </c>
      <c r="E334" s="30" t="s">
        <v>112</v>
      </c>
      <c r="F334" s="73" t="s">
        <v>30</v>
      </c>
      <c r="G334" s="31">
        <v>30800</v>
      </c>
      <c r="H334" s="32">
        <v>0</v>
      </c>
      <c r="I334" s="74">
        <v>25</v>
      </c>
      <c r="J334" s="74">
        <f>+G334*2.87%</f>
        <v>883.96</v>
      </c>
      <c r="K334" s="74">
        <f>+G334*7.1%</f>
        <v>2186.7999999999997</v>
      </c>
      <c r="L334" s="70">
        <v>338.8</v>
      </c>
      <c r="M334" s="74">
        <f>+G334*3.04%</f>
        <v>936.32</v>
      </c>
      <c r="N334" s="74">
        <f>+G334*7.09%</f>
        <v>2183.7200000000003</v>
      </c>
      <c r="O334" s="32">
        <v>835.89</v>
      </c>
      <c r="P334" s="74">
        <f>SUM(J334:O334)</f>
        <v>7365.4900000000007</v>
      </c>
      <c r="Q334" s="74">
        <f>+H334+I334+J334+M334+O334</f>
        <v>2681.17</v>
      </c>
      <c r="R334" s="74">
        <f>+K334+L334+N334</f>
        <v>4709.32</v>
      </c>
      <c r="S334" s="74">
        <f>+G334-Q334</f>
        <v>28118.83</v>
      </c>
      <c r="T334" s="76">
        <v>111</v>
      </c>
      <c r="U334" s="27"/>
    </row>
    <row r="335" spans="1:21" ht="16.5" x14ac:dyDescent="0.2">
      <c r="A335" s="71">
        <v>772</v>
      </c>
      <c r="B335" s="72" t="s">
        <v>628</v>
      </c>
      <c r="C335" s="72" t="s">
        <v>629</v>
      </c>
      <c r="D335" s="29" t="s">
        <v>78</v>
      </c>
      <c r="E335" s="30" t="s">
        <v>131</v>
      </c>
      <c r="F335" s="73" t="s">
        <v>30</v>
      </c>
      <c r="G335" s="31">
        <v>22770</v>
      </c>
      <c r="H335" s="32">
        <v>0</v>
      </c>
      <c r="I335" s="74">
        <v>25</v>
      </c>
      <c r="J335" s="74">
        <f>+G335*2.87%</f>
        <v>653.49900000000002</v>
      </c>
      <c r="K335" s="74">
        <f>+G335*7.1%</f>
        <v>1616.6699999999998</v>
      </c>
      <c r="L335" s="70">
        <v>250.47</v>
      </c>
      <c r="M335" s="74">
        <f>+G335*3.04%</f>
        <v>692.20799999999997</v>
      </c>
      <c r="N335" s="74">
        <f>+G335*7.09%</f>
        <v>1614.393</v>
      </c>
      <c r="O335" s="32">
        <v>835.89</v>
      </c>
      <c r="P335" s="74">
        <f>SUM(J335:O335)</f>
        <v>5663.13</v>
      </c>
      <c r="Q335" s="74">
        <f>+H335+I335+J335+M335+O335</f>
        <v>2206.5969999999998</v>
      </c>
      <c r="R335" s="74">
        <f>+K335+L335+N335</f>
        <v>3481.5329999999999</v>
      </c>
      <c r="S335" s="74">
        <f>+G335-Q335</f>
        <v>20563.402999999998</v>
      </c>
      <c r="T335" s="76">
        <v>111</v>
      </c>
      <c r="U335" s="27"/>
    </row>
    <row r="336" spans="1:21" ht="16.5" x14ac:dyDescent="0.2">
      <c r="A336" s="71">
        <v>773</v>
      </c>
      <c r="B336" s="77" t="s">
        <v>473</v>
      </c>
      <c r="C336" s="77" t="s">
        <v>474</v>
      </c>
      <c r="D336" s="29" t="s">
        <v>78</v>
      </c>
      <c r="E336" s="30" t="s">
        <v>94</v>
      </c>
      <c r="F336" s="73" t="s">
        <v>30</v>
      </c>
      <c r="G336" s="36">
        <v>15180</v>
      </c>
      <c r="H336" s="32"/>
      <c r="I336" s="74">
        <v>25</v>
      </c>
      <c r="J336" s="74">
        <f>+G336*2.87%</f>
        <v>435.666</v>
      </c>
      <c r="K336" s="74">
        <f>+G336*7.1%</f>
        <v>1077.78</v>
      </c>
      <c r="L336" s="70">
        <v>166.98</v>
      </c>
      <c r="M336" s="74">
        <f>+G336*3.04%</f>
        <v>461.47199999999998</v>
      </c>
      <c r="N336" s="74">
        <f>+G336*7.09%</f>
        <v>1076.2620000000002</v>
      </c>
      <c r="O336" s="32">
        <v>0</v>
      </c>
      <c r="P336" s="74">
        <f>SUM(J336:O336)</f>
        <v>3218.1600000000003</v>
      </c>
      <c r="Q336" s="74">
        <f>+H336+I336+J336+M336+O336</f>
        <v>922.13799999999992</v>
      </c>
      <c r="R336" s="74">
        <f>+K336+L336+N336</f>
        <v>2321.0219999999999</v>
      </c>
      <c r="S336" s="74">
        <f>+G336-Q336</f>
        <v>14257.862000000001</v>
      </c>
      <c r="T336" s="76">
        <v>111</v>
      </c>
      <c r="U336" s="27"/>
    </row>
    <row r="337" spans="1:21" ht="16.5" x14ac:dyDescent="0.2">
      <c r="A337" s="71">
        <v>774</v>
      </c>
      <c r="B337" s="72" t="s">
        <v>794</v>
      </c>
      <c r="C337" s="72" t="s">
        <v>795</v>
      </c>
      <c r="D337" s="29" t="s">
        <v>78</v>
      </c>
      <c r="E337" s="30" t="s">
        <v>250</v>
      </c>
      <c r="F337" s="73" t="s">
        <v>30</v>
      </c>
      <c r="G337" s="31">
        <v>18400</v>
      </c>
      <c r="H337" s="32">
        <v>0</v>
      </c>
      <c r="I337" s="74">
        <v>25</v>
      </c>
      <c r="J337" s="74">
        <f>+G337*2.87%</f>
        <v>528.08000000000004</v>
      </c>
      <c r="K337" s="74">
        <f>+G337*7.1%</f>
        <v>1306.3999999999999</v>
      </c>
      <c r="L337" s="70">
        <v>202.4</v>
      </c>
      <c r="M337" s="74">
        <f>+G337*3.04%</f>
        <v>559.36</v>
      </c>
      <c r="N337" s="74">
        <f>+G337*7.09%</f>
        <v>1304.5600000000002</v>
      </c>
      <c r="O337" s="32">
        <v>0</v>
      </c>
      <c r="P337" s="74">
        <f>SUM(J337:O337)</f>
        <v>3900.8</v>
      </c>
      <c r="Q337" s="74">
        <f>+H337+I337+J337+M337+O337</f>
        <v>1112.44</v>
      </c>
      <c r="R337" s="74">
        <f>+K337+L337+N337</f>
        <v>2813.36</v>
      </c>
      <c r="S337" s="74">
        <f>+G337-Q337</f>
        <v>17287.560000000001</v>
      </c>
      <c r="T337" s="76">
        <v>111</v>
      </c>
      <c r="U337" s="27"/>
    </row>
    <row r="338" spans="1:21" ht="16.5" x14ac:dyDescent="0.2">
      <c r="A338" s="71">
        <v>775</v>
      </c>
      <c r="B338" s="72" t="s">
        <v>673</v>
      </c>
      <c r="C338" s="72" t="s">
        <v>674</v>
      </c>
      <c r="D338" s="29" t="s">
        <v>78</v>
      </c>
      <c r="E338" s="30" t="s">
        <v>97</v>
      </c>
      <c r="F338" s="73" t="s">
        <v>30</v>
      </c>
      <c r="G338" s="31">
        <v>27588</v>
      </c>
      <c r="H338" s="32">
        <v>0</v>
      </c>
      <c r="I338" s="74">
        <v>25</v>
      </c>
      <c r="J338" s="74">
        <f>+G338*2.87%</f>
        <v>791.77559999999994</v>
      </c>
      <c r="K338" s="74">
        <f>+G338*7.1%</f>
        <v>1958.7479999999998</v>
      </c>
      <c r="L338" s="70">
        <v>303.47000000000003</v>
      </c>
      <c r="M338" s="74">
        <f>+G338*3.04%</f>
        <v>838.67520000000002</v>
      </c>
      <c r="N338" s="74">
        <f>+G338*7.09%</f>
        <v>1955.9892000000002</v>
      </c>
      <c r="O338" s="32">
        <v>0</v>
      </c>
      <c r="P338" s="74">
        <f>SUM(J338:O338)</f>
        <v>5848.6580000000004</v>
      </c>
      <c r="Q338" s="74">
        <f>+H338+I338+J338+M338+O338</f>
        <v>1655.4508000000001</v>
      </c>
      <c r="R338" s="74">
        <f>+K338+L338+N338</f>
        <v>4218.2071999999998</v>
      </c>
      <c r="S338" s="74">
        <f>+G338-Q338</f>
        <v>25932.549200000001</v>
      </c>
      <c r="T338" s="76">
        <v>111</v>
      </c>
      <c r="U338" s="27"/>
    </row>
    <row r="339" spans="1:21" ht="16.5" x14ac:dyDescent="0.2">
      <c r="A339" s="71">
        <v>776</v>
      </c>
      <c r="B339" s="72" t="s">
        <v>836</v>
      </c>
      <c r="C339" s="72" t="s">
        <v>837</v>
      </c>
      <c r="D339" s="29" t="s">
        <v>78</v>
      </c>
      <c r="E339" s="30" t="s">
        <v>136</v>
      </c>
      <c r="F339" s="73" t="s">
        <v>30</v>
      </c>
      <c r="G339" s="31">
        <v>18975</v>
      </c>
      <c r="H339" s="32"/>
      <c r="I339" s="74">
        <v>25</v>
      </c>
      <c r="J339" s="74">
        <f>+G339*2.87%</f>
        <v>544.58249999999998</v>
      </c>
      <c r="K339" s="74">
        <f>+G339*7.1%</f>
        <v>1347.2249999999999</v>
      </c>
      <c r="L339" s="70">
        <v>208.73</v>
      </c>
      <c r="M339" s="74">
        <f>+G339*3.04%</f>
        <v>576.84</v>
      </c>
      <c r="N339" s="74">
        <f>+G339*7.09%</f>
        <v>1345.3275000000001</v>
      </c>
      <c r="O339" s="32">
        <v>0</v>
      </c>
      <c r="P339" s="74">
        <f>SUM(J339:O339)</f>
        <v>4022.7049999999999</v>
      </c>
      <c r="Q339" s="74">
        <f>+H339+I339+J339+M339+O339</f>
        <v>1146.4225000000001</v>
      </c>
      <c r="R339" s="74">
        <f>+K339+L339+N339</f>
        <v>2901.2825000000003</v>
      </c>
      <c r="S339" s="74">
        <f>+G339-Q339</f>
        <v>17828.577499999999</v>
      </c>
      <c r="T339" s="76">
        <v>111</v>
      </c>
      <c r="U339" s="27"/>
    </row>
    <row r="340" spans="1:21" ht="16.5" x14ac:dyDescent="0.2">
      <c r="A340" s="71">
        <v>777</v>
      </c>
      <c r="B340" s="72" t="s">
        <v>420</v>
      </c>
      <c r="C340" s="72" t="s">
        <v>421</v>
      </c>
      <c r="D340" s="29" t="s">
        <v>78</v>
      </c>
      <c r="E340" s="30" t="s">
        <v>422</v>
      </c>
      <c r="F340" s="73" t="s">
        <v>30</v>
      </c>
      <c r="G340" s="31">
        <v>50820</v>
      </c>
      <c r="H340" s="32">
        <v>2173.44</v>
      </c>
      <c r="I340" s="74">
        <v>25</v>
      </c>
      <c r="J340" s="74">
        <f>+G340*2.87%</f>
        <v>1458.5339999999999</v>
      </c>
      <c r="K340" s="74">
        <f>+G340*7.1%</f>
        <v>3608.22</v>
      </c>
      <c r="L340" s="70">
        <v>380.38</v>
      </c>
      <c r="M340" s="74">
        <f>+G340*3.04%</f>
        <v>1544.9279999999999</v>
      </c>
      <c r="N340" s="74">
        <f>+G340*7.09%</f>
        <v>3603.1380000000004</v>
      </c>
      <c r="O340" s="32">
        <v>0</v>
      </c>
      <c r="P340" s="74">
        <f>SUM(J340:O340)</f>
        <v>10595.2</v>
      </c>
      <c r="Q340" s="74">
        <f>+H340+I340+J340+M340+O340</f>
        <v>5201.902</v>
      </c>
      <c r="R340" s="74">
        <f>+K340+L340+N340</f>
        <v>7591.7380000000003</v>
      </c>
      <c r="S340" s="74">
        <f>+G340-Q340</f>
        <v>45618.097999999998</v>
      </c>
      <c r="T340" s="76">
        <v>111</v>
      </c>
      <c r="U340" s="27"/>
    </row>
    <row r="341" spans="1:21" ht="16.5" x14ac:dyDescent="0.2">
      <c r="A341" s="71">
        <v>778</v>
      </c>
      <c r="B341" s="72" t="s">
        <v>620</v>
      </c>
      <c r="C341" s="72" t="s">
        <v>621</v>
      </c>
      <c r="D341" s="29" t="s">
        <v>78</v>
      </c>
      <c r="E341" s="30" t="s">
        <v>75</v>
      </c>
      <c r="F341" s="73" t="s">
        <v>30</v>
      </c>
      <c r="G341" s="31">
        <v>31240</v>
      </c>
      <c r="H341" s="32">
        <v>0</v>
      </c>
      <c r="I341" s="74">
        <v>25</v>
      </c>
      <c r="J341" s="74">
        <f>+G341*2.87%</f>
        <v>896.58799999999997</v>
      </c>
      <c r="K341" s="74">
        <f>+G341*7.1%</f>
        <v>2218.04</v>
      </c>
      <c r="L341" s="70">
        <v>343.64</v>
      </c>
      <c r="M341" s="74">
        <f>+G341*3.04%</f>
        <v>949.69600000000003</v>
      </c>
      <c r="N341" s="74">
        <f>+G341*7.09%</f>
        <v>2214.9160000000002</v>
      </c>
      <c r="O341" s="32">
        <v>0</v>
      </c>
      <c r="P341" s="74">
        <f>SUM(J341:O341)</f>
        <v>6622.88</v>
      </c>
      <c r="Q341" s="74">
        <f>+H341+I341+J341+M341+O341</f>
        <v>1871.2840000000001</v>
      </c>
      <c r="R341" s="74">
        <f>+K341+L341+N341</f>
        <v>4776.5959999999995</v>
      </c>
      <c r="S341" s="74">
        <f>+G341-Q341</f>
        <v>29368.716</v>
      </c>
      <c r="T341" s="76">
        <v>111</v>
      </c>
      <c r="U341" s="27"/>
    </row>
    <row r="342" spans="1:21" ht="16.5" x14ac:dyDescent="0.2">
      <c r="A342" s="71">
        <v>779</v>
      </c>
      <c r="B342" s="72" t="s">
        <v>137</v>
      </c>
      <c r="C342" s="72" t="s">
        <v>138</v>
      </c>
      <c r="D342" s="29" t="s">
        <v>78</v>
      </c>
      <c r="E342" s="30" t="s">
        <v>97</v>
      </c>
      <c r="F342" s="73" t="s">
        <v>30</v>
      </c>
      <c r="G342" s="31">
        <v>24200</v>
      </c>
      <c r="H342" s="32">
        <v>0</v>
      </c>
      <c r="I342" s="74">
        <v>25</v>
      </c>
      <c r="J342" s="74">
        <f>+G342*2.87%</f>
        <v>694.54</v>
      </c>
      <c r="K342" s="74">
        <f>+G342*7.1%</f>
        <v>1718.1999999999998</v>
      </c>
      <c r="L342" s="70">
        <v>266.2</v>
      </c>
      <c r="M342" s="74">
        <f>+G342*3.04%</f>
        <v>735.68</v>
      </c>
      <c r="N342" s="74">
        <f>+G342*7.09%</f>
        <v>1715.7800000000002</v>
      </c>
      <c r="O342" s="32">
        <v>835.89</v>
      </c>
      <c r="P342" s="74">
        <f>SUM(J342:O342)</f>
        <v>5966.29</v>
      </c>
      <c r="Q342" s="74">
        <f>+H342+I342+J342+M342+O342</f>
        <v>2291.1099999999997</v>
      </c>
      <c r="R342" s="74">
        <f>+K342+L342+N342</f>
        <v>3700.1800000000003</v>
      </c>
      <c r="S342" s="74">
        <f>+G342-Q342</f>
        <v>21908.89</v>
      </c>
      <c r="T342" s="76">
        <v>111</v>
      </c>
      <c r="U342" s="27"/>
    </row>
    <row r="343" spans="1:21" ht="16.5" x14ac:dyDescent="0.2">
      <c r="A343" s="71">
        <v>780</v>
      </c>
      <c r="B343" s="72" t="s">
        <v>76</v>
      </c>
      <c r="C343" s="72" t="s">
        <v>77</v>
      </c>
      <c r="D343" s="29" t="s">
        <v>78</v>
      </c>
      <c r="E343" s="30" t="s">
        <v>79</v>
      </c>
      <c r="F343" s="73" t="s">
        <v>30</v>
      </c>
      <c r="G343" s="31">
        <v>24684</v>
      </c>
      <c r="H343" s="32">
        <v>0</v>
      </c>
      <c r="I343" s="74">
        <v>25</v>
      </c>
      <c r="J343" s="74">
        <f>+G343*2.87%</f>
        <v>708.43079999999998</v>
      </c>
      <c r="K343" s="74">
        <f>+G343*7.1%</f>
        <v>1752.5639999999999</v>
      </c>
      <c r="L343" s="70">
        <v>271.52</v>
      </c>
      <c r="M343" s="74">
        <f>+G343*3.04%</f>
        <v>750.39359999999999</v>
      </c>
      <c r="N343" s="74">
        <f>+G343*7.09%</f>
        <v>1750.0956000000001</v>
      </c>
      <c r="O343" s="32">
        <v>835.89</v>
      </c>
      <c r="P343" s="74">
        <f>SUM(J343:O343)</f>
        <v>6068.8940000000002</v>
      </c>
      <c r="Q343" s="74">
        <f>+H343+I343+J343+M343+O343</f>
        <v>2319.7143999999998</v>
      </c>
      <c r="R343" s="74">
        <f>+K343+L343+N343</f>
        <v>3774.1795999999999</v>
      </c>
      <c r="S343" s="74">
        <f>+G343-Q343</f>
        <v>22364.285599999999</v>
      </c>
      <c r="T343" s="76">
        <v>111</v>
      </c>
      <c r="U343" s="27"/>
    </row>
    <row r="344" spans="1:21" ht="16.5" x14ac:dyDescent="0.2">
      <c r="A344" s="71">
        <v>781</v>
      </c>
      <c r="B344" s="72" t="s">
        <v>890</v>
      </c>
      <c r="C344" s="72" t="s">
        <v>891</v>
      </c>
      <c r="D344" s="29" t="s">
        <v>78</v>
      </c>
      <c r="E344" s="30" t="s">
        <v>892</v>
      </c>
      <c r="F344" s="73" t="s">
        <v>30</v>
      </c>
      <c r="G344" s="31">
        <v>47245</v>
      </c>
      <c r="H344" s="32">
        <v>1668.89</v>
      </c>
      <c r="I344" s="74">
        <v>25</v>
      </c>
      <c r="J344" s="74">
        <f>+G344*2.87%</f>
        <v>1355.9314999999999</v>
      </c>
      <c r="K344" s="74">
        <f>+G344*7.1%</f>
        <v>3354.3949999999995</v>
      </c>
      <c r="L344" s="70">
        <v>380.38</v>
      </c>
      <c r="M344" s="74">
        <f>+G344*3.04%</f>
        <v>1436.248</v>
      </c>
      <c r="N344" s="74">
        <f>+G344*7.09%</f>
        <v>3349.6705000000002</v>
      </c>
      <c r="O344" s="32">
        <v>0</v>
      </c>
      <c r="P344" s="74">
        <f>SUM(J344:O344)</f>
        <v>9876.625</v>
      </c>
      <c r="Q344" s="74">
        <f>+H344+I344+J344+M344+O344</f>
        <v>4486.0694999999996</v>
      </c>
      <c r="R344" s="74">
        <f>+K344+L344+N344</f>
        <v>7084.4454999999998</v>
      </c>
      <c r="S344" s="74">
        <f>+G344-Q344</f>
        <v>42758.930500000002</v>
      </c>
      <c r="T344" s="76">
        <v>111</v>
      </c>
      <c r="U344" s="27"/>
    </row>
    <row r="345" spans="1:21" ht="16.5" x14ac:dyDescent="0.2">
      <c r="A345" s="71">
        <v>782</v>
      </c>
      <c r="B345" s="72" t="s">
        <v>893</v>
      </c>
      <c r="C345" s="72" t="s">
        <v>894</v>
      </c>
      <c r="D345" s="29" t="s">
        <v>78</v>
      </c>
      <c r="E345" s="30" t="s">
        <v>368</v>
      </c>
      <c r="F345" s="73" t="s">
        <v>30</v>
      </c>
      <c r="G345" s="31">
        <v>17250</v>
      </c>
      <c r="H345" s="32">
        <v>0</v>
      </c>
      <c r="I345" s="74">
        <v>25</v>
      </c>
      <c r="J345" s="74">
        <f>+G345*2.87%</f>
        <v>495.07499999999999</v>
      </c>
      <c r="K345" s="74">
        <f>+G345*7.1%</f>
        <v>1224.75</v>
      </c>
      <c r="L345" s="70">
        <v>189.75</v>
      </c>
      <c r="M345" s="74">
        <f>+G345*3.04%</f>
        <v>524.4</v>
      </c>
      <c r="N345" s="74">
        <f>+G345*7.09%</f>
        <v>1223.0250000000001</v>
      </c>
      <c r="O345" s="32">
        <v>0</v>
      </c>
      <c r="P345" s="74">
        <f>SUM(J345:O345)</f>
        <v>3657</v>
      </c>
      <c r="Q345" s="74">
        <f>+H345+I345+J345+M345+O345</f>
        <v>1044.4749999999999</v>
      </c>
      <c r="R345" s="74">
        <f>+K345+L345+N345</f>
        <v>2637.5250000000001</v>
      </c>
      <c r="S345" s="74">
        <f>+G345-Q345</f>
        <v>16205.525</v>
      </c>
      <c r="T345" s="76">
        <v>111</v>
      </c>
      <c r="U345" s="27"/>
    </row>
    <row r="346" spans="1:21" ht="16.5" x14ac:dyDescent="0.2">
      <c r="A346" s="71">
        <v>783</v>
      </c>
      <c r="B346" s="72" t="s">
        <v>123</v>
      </c>
      <c r="C346" s="72" t="s">
        <v>124</v>
      </c>
      <c r="D346" s="29" t="s">
        <v>78</v>
      </c>
      <c r="E346" s="30" t="s">
        <v>75</v>
      </c>
      <c r="F346" s="73" t="s">
        <v>30</v>
      </c>
      <c r="G346" s="31">
        <v>31240</v>
      </c>
      <c r="H346" s="32">
        <v>0</v>
      </c>
      <c r="I346" s="74">
        <v>25</v>
      </c>
      <c r="J346" s="74">
        <f>+G346*2.87%</f>
        <v>896.58799999999997</v>
      </c>
      <c r="K346" s="74">
        <f>+G346*7.1%</f>
        <v>2218.04</v>
      </c>
      <c r="L346" s="70">
        <v>343.64</v>
      </c>
      <c r="M346" s="74">
        <f>+G346*3.04%</f>
        <v>949.69600000000003</v>
      </c>
      <c r="N346" s="74">
        <f>+G346*7.09%</f>
        <v>2214.9160000000002</v>
      </c>
      <c r="O346" s="32">
        <v>835.89</v>
      </c>
      <c r="P346" s="74">
        <f>SUM(J346:O346)</f>
        <v>7458.77</v>
      </c>
      <c r="Q346" s="74">
        <f>+H346+I346+J346+M346+O346</f>
        <v>2707.174</v>
      </c>
      <c r="R346" s="74">
        <f>+K346+L346+N346</f>
        <v>4776.5959999999995</v>
      </c>
      <c r="S346" s="74">
        <f>+G346-Q346</f>
        <v>28532.826000000001</v>
      </c>
      <c r="T346" s="76">
        <v>111</v>
      </c>
      <c r="U346" s="27"/>
    </row>
    <row r="347" spans="1:21" ht="16.5" x14ac:dyDescent="0.2">
      <c r="A347" s="71">
        <v>784</v>
      </c>
      <c r="B347" s="72" t="s">
        <v>746</v>
      </c>
      <c r="C347" s="72" t="s">
        <v>747</v>
      </c>
      <c r="D347" s="29" t="s">
        <v>78</v>
      </c>
      <c r="E347" s="30" t="s">
        <v>131</v>
      </c>
      <c r="F347" s="73" t="s">
        <v>30</v>
      </c>
      <c r="G347" s="31">
        <v>18975</v>
      </c>
      <c r="H347" s="32"/>
      <c r="I347" s="74">
        <v>25</v>
      </c>
      <c r="J347" s="74">
        <f>+G347*2.87%</f>
        <v>544.58249999999998</v>
      </c>
      <c r="K347" s="74">
        <f>+G347*7.1%</f>
        <v>1347.2249999999999</v>
      </c>
      <c r="L347" s="70">
        <v>208.73</v>
      </c>
      <c r="M347" s="74">
        <f>+G347*3.04%</f>
        <v>576.84</v>
      </c>
      <c r="N347" s="74">
        <f>+G347*7.09%</f>
        <v>1345.3275000000001</v>
      </c>
      <c r="O347" s="32"/>
      <c r="P347" s="74">
        <f>SUM(J347:O347)</f>
        <v>4022.7049999999999</v>
      </c>
      <c r="Q347" s="74">
        <f>+H347+I347+J347+M347+O347</f>
        <v>1146.4225000000001</v>
      </c>
      <c r="R347" s="74">
        <f>+K347+L347+N347</f>
        <v>2901.2825000000003</v>
      </c>
      <c r="S347" s="74">
        <f>+G347-Q347</f>
        <v>17828.577499999999</v>
      </c>
      <c r="T347" s="76">
        <v>111</v>
      </c>
      <c r="U347" s="27"/>
    </row>
    <row r="348" spans="1:21" ht="16.5" x14ac:dyDescent="0.2">
      <c r="A348" s="71">
        <v>788</v>
      </c>
      <c r="B348" s="72" t="s">
        <v>406</v>
      </c>
      <c r="C348" s="72" t="s">
        <v>407</v>
      </c>
      <c r="D348" s="29" t="s">
        <v>108</v>
      </c>
      <c r="E348" s="30" t="s">
        <v>49</v>
      </c>
      <c r="F348" s="73" t="s">
        <v>30</v>
      </c>
      <c r="G348" s="31">
        <v>9941.75</v>
      </c>
      <c r="H348" s="32">
        <v>0</v>
      </c>
      <c r="I348" s="74">
        <v>25</v>
      </c>
      <c r="J348" s="74">
        <f>+G348*2.87%</f>
        <v>285.32822499999997</v>
      </c>
      <c r="K348" s="74">
        <f>+G348*7.1%</f>
        <v>705.86424999999997</v>
      </c>
      <c r="L348" s="70">
        <v>109.36</v>
      </c>
      <c r="M348" s="74">
        <f>+G348*3.04%</f>
        <v>302.22919999999999</v>
      </c>
      <c r="N348" s="74">
        <f>+G348*7.09%</f>
        <v>704.87007500000004</v>
      </c>
      <c r="O348" s="32">
        <v>0</v>
      </c>
      <c r="P348" s="74">
        <f>SUM(J348:O348)</f>
        <v>2107.65175</v>
      </c>
      <c r="Q348" s="74">
        <f>+H348+I348+J348+M348+O348</f>
        <v>612.55742499999997</v>
      </c>
      <c r="R348" s="74">
        <f>+K348+L348+N348</f>
        <v>1520.094325</v>
      </c>
      <c r="S348" s="74">
        <f>+G348-Q348</f>
        <v>9329.1925750000009</v>
      </c>
      <c r="T348" s="76">
        <v>111</v>
      </c>
      <c r="U348" s="27"/>
    </row>
    <row r="349" spans="1:21" ht="16.5" x14ac:dyDescent="0.2">
      <c r="A349" s="71">
        <v>789</v>
      </c>
      <c r="B349" s="72" t="s">
        <v>412</v>
      </c>
      <c r="C349" s="72" t="s">
        <v>413</v>
      </c>
      <c r="D349" s="29" t="s">
        <v>275</v>
      </c>
      <c r="E349" s="30" t="s">
        <v>49</v>
      </c>
      <c r="F349" s="73" t="s">
        <v>30</v>
      </c>
      <c r="G349" s="31">
        <v>9941.75</v>
      </c>
      <c r="H349" s="32">
        <v>0</v>
      </c>
      <c r="I349" s="74">
        <v>25</v>
      </c>
      <c r="J349" s="74">
        <f>+G349*2.87%</f>
        <v>285.32822499999997</v>
      </c>
      <c r="K349" s="74">
        <f>+G349*7.1%</f>
        <v>705.86424999999997</v>
      </c>
      <c r="L349" s="70">
        <v>109.36</v>
      </c>
      <c r="M349" s="74">
        <f>+G349*3.04%</f>
        <v>302.22919999999999</v>
      </c>
      <c r="N349" s="74">
        <f>+G349*7.09%</f>
        <v>704.87007500000004</v>
      </c>
      <c r="O349" s="32">
        <v>0</v>
      </c>
      <c r="P349" s="74">
        <f>SUM(J349:O349)</f>
        <v>2107.65175</v>
      </c>
      <c r="Q349" s="74">
        <f>+H349+I349+J349+M349+O349</f>
        <v>612.55742499999997</v>
      </c>
      <c r="R349" s="74">
        <f>+K349+L349+N349</f>
        <v>1520.094325</v>
      </c>
      <c r="S349" s="74">
        <f>+G349-Q349</f>
        <v>9329.1925750000009</v>
      </c>
      <c r="T349" s="76">
        <v>111</v>
      </c>
      <c r="U349" s="27"/>
    </row>
    <row r="350" spans="1:21" ht="16.5" x14ac:dyDescent="0.2">
      <c r="A350" s="71">
        <v>790</v>
      </c>
      <c r="B350" s="72" t="s">
        <v>201</v>
      </c>
      <c r="C350" s="72" t="s">
        <v>202</v>
      </c>
      <c r="D350" s="29" t="s">
        <v>108</v>
      </c>
      <c r="E350" s="30" t="s">
        <v>49</v>
      </c>
      <c r="F350" s="89" t="s">
        <v>203</v>
      </c>
      <c r="G350" s="31">
        <v>11500</v>
      </c>
      <c r="H350" s="32">
        <v>0</v>
      </c>
      <c r="I350" s="74">
        <v>25</v>
      </c>
      <c r="J350" s="74">
        <f>+G350*2.87%</f>
        <v>330.05</v>
      </c>
      <c r="K350" s="74">
        <f>+G350*7.1%</f>
        <v>816.49999999999989</v>
      </c>
      <c r="L350" s="70">
        <v>126.5</v>
      </c>
      <c r="M350" s="74">
        <f>+G350*3.04%</f>
        <v>349.6</v>
      </c>
      <c r="N350" s="74">
        <f>+G350*7.09%</f>
        <v>815.35</v>
      </c>
      <c r="O350" s="32">
        <v>0</v>
      </c>
      <c r="P350" s="74">
        <f>SUM(J350:O350)</f>
        <v>2438</v>
      </c>
      <c r="Q350" s="74">
        <f>+H350+I350+J350+M350+O350</f>
        <v>704.65000000000009</v>
      </c>
      <c r="R350" s="74">
        <f>+K350+L350+N350</f>
        <v>1758.35</v>
      </c>
      <c r="S350" s="74">
        <f>+G350-Q350</f>
        <v>10795.35</v>
      </c>
      <c r="T350" s="76">
        <v>111</v>
      </c>
      <c r="U350" s="27"/>
    </row>
    <row r="351" spans="1:21" ht="16.5" x14ac:dyDescent="0.2">
      <c r="A351" s="87">
        <v>791</v>
      </c>
      <c r="B351" s="72" t="s">
        <v>561</v>
      </c>
      <c r="C351" s="72" t="s">
        <v>562</v>
      </c>
      <c r="D351" s="29" t="s">
        <v>108</v>
      </c>
      <c r="E351" s="30" t="s">
        <v>563</v>
      </c>
      <c r="F351" s="73" t="s">
        <v>30</v>
      </c>
      <c r="G351" s="31">
        <v>23000</v>
      </c>
      <c r="H351" s="32"/>
      <c r="I351" s="74">
        <v>25</v>
      </c>
      <c r="J351" s="74">
        <f>+G351*2.87%</f>
        <v>660.1</v>
      </c>
      <c r="K351" s="74">
        <f>+G351*7.1%</f>
        <v>1632.9999999999998</v>
      </c>
      <c r="L351" s="70">
        <v>253</v>
      </c>
      <c r="M351" s="74">
        <f>+G351*3.04%</f>
        <v>699.2</v>
      </c>
      <c r="N351" s="74">
        <f>+G351*7.09%</f>
        <v>1630.7</v>
      </c>
      <c r="O351" s="32"/>
      <c r="P351" s="74">
        <f>SUM(J351:O351)</f>
        <v>4876</v>
      </c>
      <c r="Q351" s="74">
        <f>+H351+I351+J351+M351+O351</f>
        <v>1384.3000000000002</v>
      </c>
      <c r="R351" s="74">
        <f>+K351+L351+N351</f>
        <v>3516.7</v>
      </c>
      <c r="S351" s="74">
        <f>+G351-Q351</f>
        <v>21615.7</v>
      </c>
      <c r="T351" s="76">
        <v>111</v>
      </c>
      <c r="U351" s="27"/>
    </row>
    <row r="352" spans="1:21" ht="16.5" x14ac:dyDescent="0.2">
      <c r="A352" s="71">
        <v>792</v>
      </c>
      <c r="B352" s="72" t="s">
        <v>241</v>
      </c>
      <c r="C352" s="72" t="s">
        <v>242</v>
      </c>
      <c r="D352" s="29" t="s">
        <v>108</v>
      </c>
      <c r="E352" s="30" t="s">
        <v>49</v>
      </c>
      <c r="F352" s="73" t="s">
        <v>30</v>
      </c>
      <c r="G352" s="31">
        <v>11500</v>
      </c>
      <c r="H352" s="32">
        <v>0</v>
      </c>
      <c r="I352" s="74">
        <v>25</v>
      </c>
      <c r="J352" s="74">
        <f>+G352*2.87%</f>
        <v>330.05</v>
      </c>
      <c r="K352" s="74">
        <f>+G352*7.1%</f>
        <v>816.49999999999989</v>
      </c>
      <c r="L352" s="70">
        <v>126.5</v>
      </c>
      <c r="M352" s="74">
        <f>+G352*3.04%</f>
        <v>349.6</v>
      </c>
      <c r="N352" s="74">
        <f>+G352*7.09%</f>
        <v>815.35</v>
      </c>
      <c r="O352" s="32">
        <v>0</v>
      </c>
      <c r="P352" s="74">
        <f>SUM(J352:O352)</f>
        <v>2438</v>
      </c>
      <c r="Q352" s="74">
        <f>+H352+I352+J352+M352+O352</f>
        <v>704.65000000000009</v>
      </c>
      <c r="R352" s="74">
        <f>+K352+L352+N352</f>
        <v>1758.35</v>
      </c>
      <c r="S352" s="74">
        <f>+G352-Q352</f>
        <v>10795.35</v>
      </c>
      <c r="T352" s="76">
        <v>111</v>
      </c>
      <c r="U352" s="27"/>
    </row>
    <row r="353" spans="1:21" ht="16.5" x14ac:dyDescent="0.2">
      <c r="A353" s="71">
        <v>839</v>
      </c>
      <c r="B353" s="72" t="s">
        <v>414</v>
      </c>
      <c r="C353" s="72" t="s">
        <v>415</v>
      </c>
      <c r="D353" s="29" t="s">
        <v>209</v>
      </c>
      <c r="E353" s="30" t="s">
        <v>136</v>
      </c>
      <c r="F353" s="73" t="s">
        <v>30</v>
      </c>
      <c r="G353" s="31">
        <v>18975</v>
      </c>
      <c r="H353" s="32"/>
      <c r="I353" s="74">
        <v>25</v>
      </c>
      <c r="J353" s="74">
        <f>+G353*2.87%</f>
        <v>544.58249999999998</v>
      </c>
      <c r="K353" s="74">
        <f>+G353*7.1%</f>
        <v>1347.2249999999999</v>
      </c>
      <c r="L353" s="70">
        <v>208.73</v>
      </c>
      <c r="M353" s="74">
        <f>+G353*3.04%</f>
        <v>576.84</v>
      </c>
      <c r="N353" s="74">
        <f>+G353*7.09%</f>
        <v>1345.3275000000001</v>
      </c>
      <c r="O353" s="32"/>
      <c r="P353" s="74">
        <f>SUM(J353:O353)</f>
        <v>4022.7049999999999</v>
      </c>
      <c r="Q353" s="74">
        <f>+H353+I353+J353+M353+O353</f>
        <v>1146.4225000000001</v>
      </c>
      <c r="R353" s="74">
        <f>+K353+L353+N353</f>
        <v>2901.2825000000003</v>
      </c>
      <c r="S353" s="74">
        <f>+G353-Q353</f>
        <v>17828.577499999999</v>
      </c>
      <c r="T353" s="76">
        <v>111</v>
      </c>
      <c r="U353" s="27"/>
    </row>
    <row r="354" spans="1:21" ht="16.5" x14ac:dyDescent="0.2">
      <c r="A354" s="71">
        <v>840</v>
      </c>
      <c r="B354" s="72" t="s">
        <v>273</v>
      </c>
      <c r="C354" s="72" t="s">
        <v>274</v>
      </c>
      <c r="D354" s="29" t="s">
        <v>275</v>
      </c>
      <c r="E354" s="30" t="s">
        <v>49</v>
      </c>
      <c r="F354" s="73" t="s">
        <v>30</v>
      </c>
      <c r="G354" s="31">
        <v>16445</v>
      </c>
      <c r="H354" s="32"/>
      <c r="I354" s="74">
        <v>25</v>
      </c>
      <c r="J354" s="74">
        <f>+G354*2.87%</f>
        <v>471.97149999999999</v>
      </c>
      <c r="K354" s="74">
        <f>+G354*7.1%</f>
        <v>1167.5949999999998</v>
      </c>
      <c r="L354" s="70">
        <v>180.9</v>
      </c>
      <c r="M354" s="74">
        <f>+G354*3.04%</f>
        <v>499.928</v>
      </c>
      <c r="N354" s="74">
        <f>+G354*7.09%</f>
        <v>1165.9505000000001</v>
      </c>
      <c r="O354" s="32"/>
      <c r="P354" s="74">
        <f>SUM(J354:O354)</f>
        <v>3486.3450000000003</v>
      </c>
      <c r="Q354" s="74">
        <f>+H354+I354+J354+M354+O354</f>
        <v>996.89949999999999</v>
      </c>
      <c r="R354" s="74">
        <f>+K354+L354+N354</f>
        <v>2514.4454999999998</v>
      </c>
      <c r="S354" s="74">
        <f>+G354-Q354</f>
        <v>15448.1005</v>
      </c>
      <c r="T354" s="76">
        <v>111</v>
      </c>
      <c r="U354" s="27"/>
    </row>
    <row r="355" spans="1:21" ht="16.5" x14ac:dyDescent="0.2">
      <c r="A355" s="71">
        <v>841</v>
      </c>
      <c r="B355" s="72" t="s">
        <v>221</v>
      </c>
      <c r="C355" s="72" t="s">
        <v>222</v>
      </c>
      <c r="D355" s="29" t="s">
        <v>66</v>
      </c>
      <c r="E355" s="30" t="s">
        <v>67</v>
      </c>
      <c r="F355" s="73" t="s">
        <v>30</v>
      </c>
      <c r="G355" s="36">
        <v>23000</v>
      </c>
      <c r="H355" s="39">
        <v>0</v>
      </c>
      <c r="I355" s="74">
        <v>25</v>
      </c>
      <c r="J355" s="74">
        <f>+G355*2.87%</f>
        <v>660.1</v>
      </c>
      <c r="K355" s="74">
        <f>+G355*7.1%</f>
        <v>1632.9999999999998</v>
      </c>
      <c r="L355" s="70">
        <v>253</v>
      </c>
      <c r="M355" s="74">
        <f>+G355*3.04%</f>
        <v>699.2</v>
      </c>
      <c r="N355" s="74">
        <f>+G355*7.09%</f>
        <v>1630.7</v>
      </c>
      <c r="O355" s="32"/>
      <c r="P355" s="74">
        <f>SUM(J355:O355)</f>
        <v>4876</v>
      </c>
      <c r="Q355" s="74">
        <f>+H355+I355+J355+M355+O355</f>
        <v>1384.3000000000002</v>
      </c>
      <c r="R355" s="74">
        <f>+K355+L355+N355</f>
        <v>3516.7</v>
      </c>
      <c r="S355" s="74">
        <f>+G355-Q355</f>
        <v>21615.7</v>
      </c>
      <c r="T355" s="76">
        <v>111</v>
      </c>
      <c r="U355" s="27"/>
    </row>
    <row r="356" spans="1:21" ht="16.5" x14ac:dyDescent="0.2">
      <c r="A356" s="71">
        <v>843</v>
      </c>
      <c r="B356" s="77" t="s">
        <v>326</v>
      </c>
      <c r="C356" s="77" t="s">
        <v>327</v>
      </c>
      <c r="D356" s="29" t="s">
        <v>70</v>
      </c>
      <c r="E356" s="30" t="s">
        <v>328</v>
      </c>
      <c r="F356" s="78" t="s">
        <v>30</v>
      </c>
      <c r="G356" s="36">
        <v>27500</v>
      </c>
      <c r="H356" s="32"/>
      <c r="I356" s="74">
        <v>25</v>
      </c>
      <c r="J356" s="74">
        <f>+G356*2.87%</f>
        <v>789.25</v>
      </c>
      <c r="K356" s="74">
        <f>+G356*7.1%</f>
        <v>1952.4999999999998</v>
      </c>
      <c r="L356" s="70">
        <v>302.5</v>
      </c>
      <c r="M356" s="74">
        <f>+G356*3.04%</f>
        <v>836</v>
      </c>
      <c r="N356" s="74">
        <f>+G356*7.09%</f>
        <v>1949.7500000000002</v>
      </c>
      <c r="O356" s="32"/>
      <c r="P356" s="74">
        <f>SUM(J356:O356)</f>
        <v>5830</v>
      </c>
      <c r="Q356" s="74">
        <f>+H356+I356+J356+M356+O356</f>
        <v>1650.25</v>
      </c>
      <c r="R356" s="74">
        <f>+K356+L356+N356</f>
        <v>4204.75</v>
      </c>
      <c r="S356" s="74">
        <f>+G356-Q356</f>
        <v>25849.75</v>
      </c>
      <c r="T356" s="76">
        <v>111</v>
      </c>
      <c r="U356" s="27"/>
    </row>
    <row r="357" spans="1:21" ht="16.5" x14ac:dyDescent="0.2">
      <c r="A357" s="71">
        <v>844</v>
      </c>
      <c r="B357" s="72" t="s">
        <v>483</v>
      </c>
      <c r="C357" s="72" t="s">
        <v>484</v>
      </c>
      <c r="D357" s="29" t="s">
        <v>33</v>
      </c>
      <c r="E357" s="30" t="s">
        <v>136</v>
      </c>
      <c r="F357" s="73" t="s">
        <v>30</v>
      </c>
      <c r="G357" s="31">
        <v>17250</v>
      </c>
      <c r="H357" s="32"/>
      <c r="I357" s="74">
        <v>25</v>
      </c>
      <c r="J357" s="74">
        <f>+G357*2.87%</f>
        <v>495.07499999999999</v>
      </c>
      <c r="K357" s="74">
        <f>+G357*7.1%</f>
        <v>1224.75</v>
      </c>
      <c r="L357" s="70">
        <v>189.75</v>
      </c>
      <c r="M357" s="74">
        <f>+G357*3.04%</f>
        <v>524.4</v>
      </c>
      <c r="N357" s="74">
        <f>+G357*7.09%</f>
        <v>1223.0250000000001</v>
      </c>
      <c r="O357" s="32"/>
      <c r="P357" s="74">
        <f>SUM(J357:O357)</f>
        <v>3657</v>
      </c>
      <c r="Q357" s="74">
        <f>+H357+I357+J357+M357+O357</f>
        <v>1044.4749999999999</v>
      </c>
      <c r="R357" s="74">
        <f>+K357+L357+N357</f>
        <v>2637.5250000000001</v>
      </c>
      <c r="S357" s="74">
        <f>+G357-Q357</f>
        <v>16205.525</v>
      </c>
      <c r="T357" s="76">
        <v>111</v>
      </c>
      <c r="U357" s="27"/>
    </row>
    <row r="358" spans="1:21" ht="16.5" x14ac:dyDescent="0.2">
      <c r="A358" s="71">
        <v>845</v>
      </c>
      <c r="B358" s="72" t="s">
        <v>204</v>
      </c>
      <c r="C358" s="72" t="s">
        <v>205</v>
      </c>
      <c r="D358" s="29" t="s">
        <v>206</v>
      </c>
      <c r="E358" s="30" t="s">
        <v>136</v>
      </c>
      <c r="F358" s="73" t="s">
        <v>30</v>
      </c>
      <c r="G358" s="31">
        <v>20700</v>
      </c>
      <c r="H358" s="32"/>
      <c r="I358" s="74">
        <v>25</v>
      </c>
      <c r="J358" s="74">
        <f>+G358*2.87%</f>
        <v>594.09</v>
      </c>
      <c r="K358" s="74">
        <f>+G358*7.1%</f>
        <v>1469.6999999999998</v>
      </c>
      <c r="L358" s="70">
        <v>227.7</v>
      </c>
      <c r="M358" s="74">
        <f>+G358*3.04%</f>
        <v>629.28</v>
      </c>
      <c r="N358" s="74">
        <f>+G358*7.09%</f>
        <v>1467.63</v>
      </c>
      <c r="O358" s="32"/>
      <c r="P358" s="74">
        <f>SUM(J358:O358)</f>
        <v>4388.3999999999996</v>
      </c>
      <c r="Q358" s="74">
        <f>+H358+I358+J358+M358+O358</f>
        <v>1248.3699999999999</v>
      </c>
      <c r="R358" s="74">
        <f>+K358+L358+N358</f>
        <v>3165.0299999999997</v>
      </c>
      <c r="S358" s="74">
        <f>+G358-Q358</f>
        <v>19451.63</v>
      </c>
      <c r="T358" s="76">
        <v>111</v>
      </c>
      <c r="U358" s="27"/>
    </row>
    <row r="359" spans="1:21" ht="30" x14ac:dyDescent="0.2">
      <c r="A359" s="71">
        <v>846</v>
      </c>
      <c r="B359" s="72" t="s">
        <v>392</v>
      </c>
      <c r="C359" s="72" t="s">
        <v>393</v>
      </c>
      <c r="D359" s="29" t="s">
        <v>48</v>
      </c>
      <c r="E359" s="30" t="s">
        <v>122</v>
      </c>
      <c r="F359" s="73" t="s">
        <v>30</v>
      </c>
      <c r="G359" s="31">
        <v>13800</v>
      </c>
      <c r="H359" s="32"/>
      <c r="I359" s="74">
        <v>25</v>
      </c>
      <c r="J359" s="74">
        <f>+G359*2.87%</f>
        <v>396.06</v>
      </c>
      <c r="K359" s="74">
        <f>+G359*7.1%</f>
        <v>979.8</v>
      </c>
      <c r="L359" s="70">
        <v>151.80000000000001</v>
      </c>
      <c r="M359" s="74">
        <f>+G359*3.04%</f>
        <v>419.52</v>
      </c>
      <c r="N359" s="74">
        <f>+G359*7.09%</f>
        <v>978.42000000000007</v>
      </c>
      <c r="O359" s="32"/>
      <c r="P359" s="74">
        <f>SUM(J359:O359)</f>
        <v>2925.6</v>
      </c>
      <c r="Q359" s="74">
        <f>+H359+I359+J359+M359+O359</f>
        <v>840.57999999999993</v>
      </c>
      <c r="R359" s="74">
        <f>+K359+L359+N359</f>
        <v>2110.02</v>
      </c>
      <c r="S359" s="74">
        <f>+G359-Q359</f>
        <v>12959.42</v>
      </c>
      <c r="T359" s="76">
        <v>111</v>
      </c>
      <c r="U359" s="27"/>
    </row>
    <row r="360" spans="1:21" ht="16.5" x14ac:dyDescent="0.2">
      <c r="A360" s="71">
        <v>848</v>
      </c>
      <c r="B360" s="72" t="s">
        <v>532</v>
      </c>
      <c r="C360" s="72" t="s">
        <v>533</v>
      </c>
      <c r="D360" s="29" t="s">
        <v>318</v>
      </c>
      <c r="E360" s="30" t="s">
        <v>319</v>
      </c>
      <c r="F360" s="73" t="s">
        <v>30</v>
      </c>
      <c r="G360" s="31">
        <f>75000*1.2</f>
        <v>90000</v>
      </c>
      <c r="H360" s="32">
        <v>10227.17</v>
      </c>
      <c r="I360" s="74">
        <v>25</v>
      </c>
      <c r="J360" s="74">
        <v>2583</v>
      </c>
      <c r="K360" s="74">
        <v>6390</v>
      </c>
      <c r="L360" s="70">
        <v>380.38</v>
      </c>
      <c r="M360" s="74">
        <v>2628.08</v>
      </c>
      <c r="N360" s="74">
        <v>6129.31</v>
      </c>
      <c r="O360" s="75">
        <v>0</v>
      </c>
      <c r="P360" s="74">
        <f>SUM(J360:O360)</f>
        <v>18110.77</v>
      </c>
      <c r="Q360" s="74">
        <f>+H360+I360+J360+M360+O360</f>
        <v>15463.25</v>
      </c>
      <c r="R360" s="74">
        <f>+K360+L360+N360</f>
        <v>12899.69</v>
      </c>
      <c r="S360" s="74">
        <f>+G360-Q360</f>
        <v>74536.75</v>
      </c>
      <c r="T360" s="76">
        <v>111</v>
      </c>
      <c r="U360" s="27"/>
    </row>
    <row r="361" spans="1:21" ht="16.5" x14ac:dyDescent="0.2">
      <c r="A361" s="71">
        <v>853</v>
      </c>
      <c r="B361" s="72" t="s">
        <v>885</v>
      </c>
      <c r="C361" s="72" t="s">
        <v>886</v>
      </c>
      <c r="D361" s="29" t="s">
        <v>130</v>
      </c>
      <c r="E361" s="30" t="s">
        <v>887</v>
      </c>
      <c r="F361" s="73" t="s">
        <v>30</v>
      </c>
      <c r="G361" s="31">
        <v>11500</v>
      </c>
      <c r="H361" s="32"/>
      <c r="I361" s="74">
        <v>25</v>
      </c>
      <c r="J361" s="74">
        <f>+G361*2.87%</f>
        <v>330.05</v>
      </c>
      <c r="K361" s="74">
        <f>+G361*7.1%</f>
        <v>816.49999999999989</v>
      </c>
      <c r="L361" s="70">
        <v>126.5</v>
      </c>
      <c r="M361" s="74">
        <f>+G361*3.04%</f>
        <v>349.6</v>
      </c>
      <c r="N361" s="74">
        <f>+G361*7.09%</f>
        <v>815.35</v>
      </c>
      <c r="O361" s="32"/>
      <c r="P361" s="74">
        <f>SUM(J361:O361)</f>
        <v>2438</v>
      </c>
      <c r="Q361" s="74">
        <f>+H361+I361+J361+M361+O361</f>
        <v>704.65000000000009</v>
      </c>
      <c r="R361" s="74">
        <f>+K361+L361+N361</f>
        <v>1758.35</v>
      </c>
      <c r="S361" s="74">
        <f>+G361-Q361</f>
        <v>10795.35</v>
      </c>
      <c r="T361" s="76">
        <v>111</v>
      </c>
      <c r="U361" s="27"/>
    </row>
    <row r="362" spans="1:21" ht="16.5" x14ac:dyDescent="0.2">
      <c r="A362" s="71">
        <v>869</v>
      </c>
      <c r="B362" s="72" t="s">
        <v>175</v>
      </c>
      <c r="C362" s="72" t="s">
        <v>176</v>
      </c>
      <c r="D362" s="29" t="s">
        <v>177</v>
      </c>
      <c r="E362" s="30" t="s">
        <v>178</v>
      </c>
      <c r="F362" s="73" t="s">
        <v>30</v>
      </c>
      <c r="G362" s="31">
        <v>20700</v>
      </c>
      <c r="H362" s="32"/>
      <c r="I362" s="74">
        <v>25</v>
      </c>
      <c r="J362" s="74">
        <f>+G362*2.87%</f>
        <v>594.09</v>
      </c>
      <c r="K362" s="74">
        <f>+G362*7.1%</f>
        <v>1469.6999999999998</v>
      </c>
      <c r="L362" s="70">
        <v>227.7</v>
      </c>
      <c r="M362" s="74">
        <f>+G362*3.04%</f>
        <v>629.28</v>
      </c>
      <c r="N362" s="74">
        <f>+G362*7.09%</f>
        <v>1467.63</v>
      </c>
      <c r="O362" s="32"/>
      <c r="P362" s="74">
        <f>SUM(J362:O362)</f>
        <v>4388.3999999999996</v>
      </c>
      <c r="Q362" s="74">
        <f>+H362+I362+J362+M362+O362</f>
        <v>1248.3699999999999</v>
      </c>
      <c r="R362" s="74">
        <f>+K362+L362+N362</f>
        <v>3165.0299999999997</v>
      </c>
      <c r="S362" s="74">
        <f>+G362-Q362</f>
        <v>19451.63</v>
      </c>
      <c r="T362" s="76">
        <v>111</v>
      </c>
      <c r="U362" s="27"/>
    </row>
    <row r="363" spans="1:21" ht="16.5" x14ac:dyDescent="0.2">
      <c r="A363" s="71">
        <v>875</v>
      </c>
      <c r="B363" s="77" t="s">
        <v>134</v>
      </c>
      <c r="C363" s="72" t="s">
        <v>135</v>
      </c>
      <c r="D363" s="29" t="s">
        <v>33</v>
      </c>
      <c r="E363" s="30" t="s">
        <v>136</v>
      </c>
      <c r="F363" s="73" t="s">
        <v>30</v>
      </c>
      <c r="G363" s="36">
        <v>15000</v>
      </c>
      <c r="H363" s="32"/>
      <c r="I363" s="74">
        <v>25</v>
      </c>
      <c r="J363" s="74">
        <f>+G363*2.87%</f>
        <v>430.5</v>
      </c>
      <c r="K363" s="74">
        <f>+G363*7.1%</f>
        <v>1065</v>
      </c>
      <c r="L363" s="70">
        <v>165</v>
      </c>
      <c r="M363" s="74">
        <f>+G363*3.04%</f>
        <v>456</v>
      </c>
      <c r="N363" s="74">
        <f>+G363*7.09%</f>
        <v>1063.5</v>
      </c>
      <c r="O363" s="32"/>
      <c r="P363" s="74">
        <f>SUM(J363:O363)</f>
        <v>3180</v>
      </c>
      <c r="Q363" s="74">
        <f>+H363+I363+J363+M363+O363</f>
        <v>911.5</v>
      </c>
      <c r="R363" s="74">
        <f>+K363+L363+N363</f>
        <v>2293.5</v>
      </c>
      <c r="S363" s="74">
        <f>+G363-Q363</f>
        <v>14088.5</v>
      </c>
      <c r="T363" s="76">
        <v>111</v>
      </c>
      <c r="U363" s="27"/>
    </row>
    <row r="364" spans="1:21" ht="16.5" x14ac:dyDescent="0.2">
      <c r="A364" s="71">
        <v>875</v>
      </c>
      <c r="B364" s="72" t="s">
        <v>664</v>
      </c>
      <c r="C364" s="72" t="s">
        <v>665</v>
      </c>
      <c r="D364" s="29" t="s">
        <v>78</v>
      </c>
      <c r="E364" s="30" t="s">
        <v>145</v>
      </c>
      <c r="F364" s="73" t="s">
        <v>30</v>
      </c>
      <c r="G364" s="31">
        <v>20700</v>
      </c>
      <c r="H364" s="32">
        <v>0</v>
      </c>
      <c r="I364" s="74">
        <v>25</v>
      </c>
      <c r="J364" s="74">
        <f>+G364*2.87%</f>
        <v>594.09</v>
      </c>
      <c r="K364" s="74">
        <f>+G364*7.1%</f>
        <v>1469.6999999999998</v>
      </c>
      <c r="L364" s="70">
        <v>227.7</v>
      </c>
      <c r="M364" s="74">
        <f>+G364*3.04%</f>
        <v>629.28</v>
      </c>
      <c r="N364" s="74">
        <f>+G364*7.09%</f>
        <v>1467.63</v>
      </c>
      <c r="O364" s="32">
        <v>835.89</v>
      </c>
      <c r="P364" s="74">
        <f>SUM(J364:O364)</f>
        <v>5224.29</v>
      </c>
      <c r="Q364" s="74">
        <f>+H364+I364+J364+M364+O364</f>
        <v>2084.2599999999998</v>
      </c>
      <c r="R364" s="74">
        <f>+K364+L364+N364</f>
        <v>3165.0299999999997</v>
      </c>
      <c r="S364" s="74">
        <f>+G364-Q364</f>
        <v>18615.740000000002</v>
      </c>
      <c r="T364" s="76">
        <v>111</v>
      </c>
      <c r="U364" s="27"/>
    </row>
    <row r="365" spans="1:21" ht="30" x14ac:dyDescent="0.2">
      <c r="A365" s="71">
        <v>876</v>
      </c>
      <c r="B365" s="72" t="s">
        <v>294</v>
      </c>
      <c r="C365" s="72" t="s">
        <v>295</v>
      </c>
      <c r="D365" s="29" t="s">
        <v>130</v>
      </c>
      <c r="E365" s="30" t="s">
        <v>296</v>
      </c>
      <c r="F365" s="73" t="s">
        <v>30</v>
      </c>
      <c r="G365" s="31">
        <v>35000</v>
      </c>
      <c r="H365" s="32"/>
      <c r="I365" s="74">
        <v>25</v>
      </c>
      <c r="J365" s="74">
        <f>+G365*2.87%</f>
        <v>1004.5</v>
      </c>
      <c r="K365" s="74">
        <f>+G365*7.1%</f>
        <v>2485</v>
      </c>
      <c r="L365" s="70">
        <v>380.38</v>
      </c>
      <c r="M365" s="74">
        <f>+G365*3.04%</f>
        <v>1064</v>
      </c>
      <c r="N365" s="74">
        <f>+G365*7.09%</f>
        <v>2481.5</v>
      </c>
      <c r="O365" s="32"/>
      <c r="P365" s="74">
        <f>SUM(J365:O365)</f>
        <v>7415.38</v>
      </c>
      <c r="Q365" s="74">
        <f>+H365+I365+J365+M365+O365</f>
        <v>2093.5</v>
      </c>
      <c r="R365" s="74">
        <f>+K365+L365+N365</f>
        <v>5346.88</v>
      </c>
      <c r="S365" s="74">
        <f>+G365-Q365</f>
        <v>32906.5</v>
      </c>
      <c r="T365" s="76">
        <v>111</v>
      </c>
      <c r="U365" s="27"/>
    </row>
    <row r="366" spans="1:21" ht="16.5" x14ac:dyDescent="0.2">
      <c r="A366" s="71">
        <v>877</v>
      </c>
      <c r="B366" s="72" t="s">
        <v>354</v>
      </c>
      <c r="C366" s="72" t="s">
        <v>355</v>
      </c>
      <c r="D366" s="29" t="s">
        <v>209</v>
      </c>
      <c r="E366" s="30" t="s">
        <v>136</v>
      </c>
      <c r="F366" s="73" t="s">
        <v>30</v>
      </c>
      <c r="G366" s="31">
        <v>15000</v>
      </c>
      <c r="H366" s="32"/>
      <c r="I366" s="74">
        <v>25</v>
      </c>
      <c r="J366" s="74">
        <f>+G366*2.87%</f>
        <v>430.5</v>
      </c>
      <c r="K366" s="74">
        <f>+G366*7.1%</f>
        <v>1065</v>
      </c>
      <c r="L366" s="70">
        <v>165</v>
      </c>
      <c r="M366" s="74">
        <f>+G366*3.04%</f>
        <v>456</v>
      </c>
      <c r="N366" s="74">
        <f>+G366*7.09%</f>
        <v>1063.5</v>
      </c>
      <c r="O366" s="32"/>
      <c r="P366" s="74">
        <f>SUM(J366:O366)</f>
        <v>3180</v>
      </c>
      <c r="Q366" s="74">
        <f>+H366+I366+J366+M366+O366</f>
        <v>911.5</v>
      </c>
      <c r="R366" s="74">
        <f>+K366+L366+N366</f>
        <v>2293.5</v>
      </c>
      <c r="S366" s="74">
        <f>+G366-Q366</f>
        <v>14088.5</v>
      </c>
      <c r="T366" s="76">
        <v>111</v>
      </c>
      <c r="U366" s="27"/>
    </row>
    <row r="367" spans="1:21" ht="16.5" x14ac:dyDescent="0.2">
      <c r="A367" s="71">
        <v>878</v>
      </c>
      <c r="B367" s="72" t="s">
        <v>582</v>
      </c>
      <c r="C367" s="72" t="s">
        <v>583</v>
      </c>
      <c r="D367" s="29" t="s">
        <v>33</v>
      </c>
      <c r="E367" s="30" t="s">
        <v>136</v>
      </c>
      <c r="F367" s="73" t="s">
        <v>30</v>
      </c>
      <c r="G367" s="31">
        <v>15000</v>
      </c>
      <c r="H367" s="32"/>
      <c r="I367" s="74">
        <v>25</v>
      </c>
      <c r="J367" s="74">
        <f>+G367*2.87%</f>
        <v>430.5</v>
      </c>
      <c r="K367" s="74">
        <f>+G367*7.1%</f>
        <v>1065</v>
      </c>
      <c r="L367" s="70">
        <v>165</v>
      </c>
      <c r="M367" s="74">
        <f>+G367*3.04%</f>
        <v>456</v>
      </c>
      <c r="N367" s="74">
        <f>+G367*7.09%</f>
        <v>1063.5</v>
      </c>
      <c r="O367" s="32"/>
      <c r="P367" s="74">
        <f>SUM(J367:O367)</f>
        <v>3180</v>
      </c>
      <c r="Q367" s="74">
        <f>+H367+I367+J367+M367+O367</f>
        <v>911.5</v>
      </c>
      <c r="R367" s="74">
        <f>+K367+L367+N367</f>
        <v>2293.5</v>
      </c>
      <c r="S367" s="74">
        <f>+G367-Q367</f>
        <v>14088.5</v>
      </c>
      <c r="T367" s="76">
        <v>111</v>
      </c>
      <c r="U367" s="27"/>
    </row>
    <row r="368" spans="1:21" ht="30" x14ac:dyDescent="0.2">
      <c r="A368" s="71">
        <v>879</v>
      </c>
      <c r="B368" s="72" t="s">
        <v>633</v>
      </c>
      <c r="C368" s="72" t="s">
        <v>634</v>
      </c>
      <c r="D368" s="29" t="s">
        <v>183</v>
      </c>
      <c r="E368" s="30" t="s">
        <v>635</v>
      </c>
      <c r="F368" s="73" t="s">
        <v>30</v>
      </c>
      <c r="G368" s="31">
        <v>18000</v>
      </c>
      <c r="H368" s="32"/>
      <c r="I368" s="74">
        <v>25</v>
      </c>
      <c r="J368" s="74">
        <f>+G368*2.87%</f>
        <v>516.6</v>
      </c>
      <c r="K368" s="74">
        <f>+G368*7.1%</f>
        <v>1277.9999999999998</v>
      </c>
      <c r="L368" s="70">
        <v>198</v>
      </c>
      <c r="M368" s="74">
        <f>+G368*3.04%</f>
        <v>547.20000000000005</v>
      </c>
      <c r="N368" s="74">
        <f>+G368*7.09%</f>
        <v>1276.2</v>
      </c>
      <c r="O368" s="32"/>
      <c r="P368" s="74">
        <f>SUM(J368:O368)</f>
        <v>3816</v>
      </c>
      <c r="Q368" s="74">
        <f>+H368+I368+J368+M368+O368</f>
        <v>1088.8000000000002</v>
      </c>
      <c r="R368" s="74">
        <f>+K368+L368+N368</f>
        <v>2752.2</v>
      </c>
      <c r="S368" s="74">
        <f>+G368-Q368</f>
        <v>16911.2</v>
      </c>
      <c r="T368" s="76">
        <v>111</v>
      </c>
      <c r="U368" s="27"/>
    </row>
    <row r="369" spans="1:21" s="2" customFormat="1" ht="16.5" x14ac:dyDescent="0.2">
      <c r="A369" s="71">
        <v>880</v>
      </c>
      <c r="B369" s="72" t="s">
        <v>650</v>
      </c>
      <c r="C369" s="72" t="s">
        <v>651</v>
      </c>
      <c r="D369" s="29" t="s">
        <v>33</v>
      </c>
      <c r="E369" s="30" t="s">
        <v>652</v>
      </c>
      <c r="F369" s="73" t="s">
        <v>30</v>
      </c>
      <c r="G369" s="31">
        <v>15000</v>
      </c>
      <c r="H369" s="32"/>
      <c r="I369" s="74">
        <v>25</v>
      </c>
      <c r="J369" s="74">
        <f>+G369*2.87%</f>
        <v>430.5</v>
      </c>
      <c r="K369" s="74">
        <f>+G369*7.1%</f>
        <v>1065</v>
      </c>
      <c r="L369" s="70">
        <v>165</v>
      </c>
      <c r="M369" s="74">
        <f>+G369*3.04%</f>
        <v>456</v>
      </c>
      <c r="N369" s="74">
        <f>+G369*7.09%</f>
        <v>1063.5</v>
      </c>
      <c r="O369" s="32"/>
      <c r="P369" s="74">
        <f>SUM(J369:O369)</f>
        <v>3180</v>
      </c>
      <c r="Q369" s="74">
        <f>+H369+I369+J369+M369+O369</f>
        <v>911.5</v>
      </c>
      <c r="R369" s="74">
        <f>+K369+L369+N369</f>
        <v>2293.5</v>
      </c>
      <c r="S369" s="74">
        <f>+G369-Q369</f>
        <v>14088.5</v>
      </c>
      <c r="T369" s="76">
        <v>111</v>
      </c>
      <c r="U369" s="27"/>
    </row>
    <row r="370" spans="1:21" s="46" customFormat="1" ht="30" x14ac:dyDescent="0.2">
      <c r="A370" s="71">
        <v>882</v>
      </c>
      <c r="B370" s="72" t="s">
        <v>881</v>
      </c>
      <c r="C370" s="72" t="s">
        <v>882</v>
      </c>
      <c r="D370" s="29" t="s">
        <v>906</v>
      </c>
      <c r="E370" s="30" t="s">
        <v>198</v>
      </c>
      <c r="F370" s="73" t="s">
        <v>30</v>
      </c>
      <c r="G370" s="31">
        <v>15000</v>
      </c>
      <c r="H370" s="32"/>
      <c r="I370" s="74">
        <v>25</v>
      </c>
      <c r="J370" s="74">
        <f>+G370*2.87%</f>
        <v>430.5</v>
      </c>
      <c r="K370" s="74">
        <f>+G370*7.1%</f>
        <v>1065</v>
      </c>
      <c r="L370" s="70">
        <v>165</v>
      </c>
      <c r="M370" s="74">
        <f>+G370*3.04%</f>
        <v>456</v>
      </c>
      <c r="N370" s="74">
        <f>+G370*7.09%</f>
        <v>1063.5</v>
      </c>
      <c r="O370" s="32"/>
      <c r="P370" s="74">
        <v>3180</v>
      </c>
      <c r="Q370" s="74">
        <f>+H370+I370+J370+M370+O370</f>
        <v>911.5</v>
      </c>
      <c r="R370" s="74">
        <f>+K370+L370+N370</f>
        <v>2293.5</v>
      </c>
      <c r="S370" s="74">
        <f>+G370-Q370</f>
        <v>14088.5</v>
      </c>
      <c r="T370" s="76">
        <v>111</v>
      </c>
      <c r="U370" s="27"/>
    </row>
    <row r="371" spans="1:21" ht="16.5" x14ac:dyDescent="0.2">
      <c r="A371" s="71">
        <v>883</v>
      </c>
      <c r="B371" s="72" t="s">
        <v>708</v>
      </c>
      <c r="C371" s="72" t="s">
        <v>707</v>
      </c>
      <c r="D371" s="29" t="s">
        <v>70</v>
      </c>
      <c r="E371" s="30" t="s">
        <v>71</v>
      </c>
      <c r="F371" s="73" t="s">
        <v>30</v>
      </c>
      <c r="G371" s="31">
        <v>18000</v>
      </c>
      <c r="H371" s="32">
        <v>0</v>
      </c>
      <c r="I371" s="74">
        <v>25</v>
      </c>
      <c r="J371" s="74">
        <f>+G371*2.87%</f>
        <v>516.6</v>
      </c>
      <c r="K371" s="74">
        <f>+G371*7.1%</f>
        <v>1277.9999999999998</v>
      </c>
      <c r="L371" s="70">
        <v>198</v>
      </c>
      <c r="M371" s="74">
        <f>+G371*3.04%</f>
        <v>547.20000000000005</v>
      </c>
      <c r="N371" s="74">
        <f>+G371*7.09%</f>
        <v>1276.2</v>
      </c>
      <c r="O371" s="32"/>
      <c r="P371" s="74">
        <f>SUM(J371:O371)</f>
        <v>3816</v>
      </c>
      <c r="Q371" s="74">
        <f>+H371+I371+J371+M371+O371</f>
        <v>1088.8000000000002</v>
      </c>
      <c r="R371" s="74">
        <f>+K371+L371+N371</f>
        <v>2752.2</v>
      </c>
      <c r="S371" s="74">
        <f>+G371-Q371</f>
        <v>16911.2</v>
      </c>
      <c r="T371" s="76">
        <v>111</v>
      </c>
      <c r="U371" s="27"/>
    </row>
    <row r="372" spans="1:21" ht="16.5" x14ac:dyDescent="0.2">
      <c r="A372" s="71">
        <v>884</v>
      </c>
      <c r="B372" s="72" t="s">
        <v>785</v>
      </c>
      <c r="C372" s="72" t="s">
        <v>786</v>
      </c>
      <c r="D372" s="29" t="s">
        <v>144</v>
      </c>
      <c r="E372" s="30" t="s">
        <v>627</v>
      </c>
      <c r="F372" s="73" t="s">
        <v>30</v>
      </c>
      <c r="G372" s="31">
        <v>25000</v>
      </c>
      <c r="H372" s="32"/>
      <c r="I372" s="74">
        <v>25</v>
      </c>
      <c r="J372" s="74">
        <f>+G372*2.87%</f>
        <v>717.5</v>
      </c>
      <c r="K372" s="74">
        <f>+G372*7.1%</f>
        <v>1774.9999999999998</v>
      </c>
      <c r="L372" s="70">
        <v>275</v>
      </c>
      <c r="M372" s="74">
        <f>+G372*3.04%</f>
        <v>760</v>
      </c>
      <c r="N372" s="74">
        <f>+G372*7.09%</f>
        <v>1772.5000000000002</v>
      </c>
      <c r="O372" s="32"/>
      <c r="P372" s="74">
        <f>SUM(J372:O372)</f>
        <v>5300</v>
      </c>
      <c r="Q372" s="74">
        <f>+H372+I372+J372+M372+O372</f>
        <v>1502.5</v>
      </c>
      <c r="R372" s="74">
        <f>+K372+L372+N372</f>
        <v>3822.5</v>
      </c>
      <c r="S372" s="74">
        <f>+G372-Q372</f>
        <v>23497.5</v>
      </c>
      <c r="T372" s="76">
        <v>111</v>
      </c>
      <c r="U372" s="27"/>
    </row>
    <row r="373" spans="1:21" ht="30" x14ac:dyDescent="0.2">
      <c r="A373" s="71">
        <v>885</v>
      </c>
      <c r="B373" s="72" t="s">
        <v>636</v>
      </c>
      <c r="C373" s="72" t="s">
        <v>637</v>
      </c>
      <c r="D373" s="29" t="s">
        <v>217</v>
      </c>
      <c r="E373" s="30" t="s">
        <v>638</v>
      </c>
      <c r="F373" s="73" t="s">
        <v>30</v>
      </c>
      <c r="G373" s="31">
        <v>23760</v>
      </c>
      <c r="H373" s="32"/>
      <c r="I373" s="74">
        <v>25</v>
      </c>
      <c r="J373" s="74">
        <f>+G373*2.87%</f>
        <v>681.91200000000003</v>
      </c>
      <c r="K373" s="74">
        <f>+G373*7.1%</f>
        <v>1686.9599999999998</v>
      </c>
      <c r="L373" s="70">
        <v>261.36</v>
      </c>
      <c r="M373" s="74">
        <f>+G373*3.04%</f>
        <v>722.30399999999997</v>
      </c>
      <c r="N373" s="74">
        <f>+G373*7.09%</f>
        <v>1684.5840000000001</v>
      </c>
      <c r="O373" s="32"/>
      <c r="P373" s="74">
        <f>SUM(J373:O373)</f>
        <v>5037.12</v>
      </c>
      <c r="Q373" s="74">
        <f>+H373+I373+J373+M373+O373</f>
        <v>1429.2159999999999</v>
      </c>
      <c r="R373" s="74">
        <f>+K373+L373+N373</f>
        <v>3632.9039999999995</v>
      </c>
      <c r="S373" s="74">
        <f>+G373-Q373</f>
        <v>22330.784</v>
      </c>
      <c r="T373" s="76">
        <v>111</v>
      </c>
      <c r="U373" s="27"/>
    </row>
    <row r="374" spans="1:21" ht="16.5" x14ac:dyDescent="0.2">
      <c r="A374" s="71">
        <v>886</v>
      </c>
      <c r="B374" s="72" t="s">
        <v>855</v>
      </c>
      <c r="C374" s="72" t="s">
        <v>856</v>
      </c>
      <c r="D374" s="29" t="s">
        <v>177</v>
      </c>
      <c r="E374" s="30" t="s">
        <v>178</v>
      </c>
      <c r="F374" s="73" t="s">
        <v>30</v>
      </c>
      <c r="G374" s="31">
        <v>20000</v>
      </c>
      <c r="H374" s="32">
        <v>0</v>
      </c>
      <c r="I374" s="74">
        <v>25</v>
      </c>
      <c r="J374" s="74">
        <f>+G374*2.87%</f>
        <v>574</v>
      </c>
      <c r="K374" s="74">
        <f>+G374*7.1%</f>
        <v>1419.9999999999998</v>
      </c>
      <c r="L374" s="70">
        <v>220</v>
      </c>
      <c r="M374" s="74">
        <f>+G374*3.04%</f>
        <v>608</v>
      </c>
      <c r="N374" s="74">
        <f>+G374*7.09%</f>
        <v>1418</v>
      </c>
      <c r="O374" s="32"/>
      <c r="P374" s="74">
        <f>SUM(J374:O374)</f>
        <v>4240</v>
      </c>
      <c r="Q374" s="74">
        <f>+H374+I374+J374+M374+O374</f>
        <v>1207</v>
      </c>
      <c r="R374" s="74">
        <f>+K374+L374+N374</f>
        <v>3058</v>
      </c>
      <c r="S374" s="74">
        <f>+G374-Q374</f>
        <v>18793</v>
      </c>
      <c r="T374" s="76">
        <v>111</v>
      </c>
      <c r="U374" s="27"/>
    </row>
    <row r="375" spans="1:21" ht="16.5" x14ac:dyDescent="0.2">
      <c r="A375" s="71">
        <v>887</v>
      </c>
      <c r="B375" s="72" t="s">
        <v>586</v>
      </c>
      <c r="C375" s="72" t="s">
        <v>587</v>
      </c>
      <c r="D375" s="29" t="s">
        <v>588</v>
      </c>
      <c r="E375" s="30" t="s">
        <v>136</v>
      </c>
      <c r="F375" s="73" t="s">
        <v>30</v>
      </c>
      <c r="G375" s="31">
        <v>16000</v>
      </c>
      <c r="H375" s="32"/>
      <c r="I375" s="74">
        <v>25</v>
      </c>
      <c r="J375" s="74">
        <f>+G375*2.87%</f>
        <v>459.2</v>
      </c>
      <c r="K375" s="74">
        <f>+G375*7.1%</f>
        <v>1136</v>
      </c>
      <c r="L375" s="70">
        <v>176</v>
      </c>
      <c r="M375" s="74">
        <f>+G375*3.04%</f>
        <v>486.4</v>
      </c>
      <c r="N375" s="74">
        <f>+G375*7.09%</f>
        <v>1134.4000000000001</v>
      </c>
      <c r="O375" s="32"/>
      <c r="P375" s="74">
        <f>SUM(J375:O375)</f>
        <v>3392</v>
      </c>
      <c r="Q375" s="74">
        <f>+H375+I375+J375+M375+O375</f>
        <v>970.59999999999991</v>
      </c>
      <c r="R375" s="74">
        <f>+K375+L375+N375</f>
        <v>2446.4</v>
      </c>
      <c r="S375" s="74">
        <f>+G375-Q375</f>
        <v>15029.4</v>
      </c>
      <c r="T375" s="76">
        <v>111</v>
      </c>
      <c r="U375" s="27"/>
    </row>
    <row r="376" spans="1:21" ht="16.5" x14ac:dyDescent="0.2">
      <c r="A376" s="71">
        <v>888</v>
      </c>
      <c r="B376" s="72" t="s">
        <v>210</v>
      </c>
      <c r="C376" s="72" t="s">
        <v>211</v>
      </c>
      <c r="D376" s="29" t="s">
        <v>177</v>
      </c>
      <c r="E376" s="30" t="s">
        <v>178</v>
      </c>
      <c r="F376" s="73" t="s">
        <v>30</v>
      </c>
      <c r="G376" s="31">
        <v>18000</v>
      </c>
      <c r="H376" s="32"/>
      <c r="I376" s="74">
        <v>25</v>
      </c>
      <c r="J376" s="74">
        <f>+G376*2.87%</f>
        <v>516.6</v>
      </c>
      <c r="K376" s="74">
        <f>+G376*7.1%</f>
        <v>1277.9999999999998</v>
      </c>
      <c r="L376" s="70">
        <v>198</v>
      </c>
      <c r="M376" s="74">
        <f>+G376*3.04%</f>
        <v>547.20000000000005</v>
      </c>
      <c r="N376" s="74">
        <f>+G376*7.09%</f>
        <v>1276.2</v>
      </c>
      <c r="O376" s="32"/>
      <c r="P376" s="74">
        <f>SUM(J376:O376)</f>
        <v>3816</v>
      </c>
      <c r="Q376" s="74">
        <f>+H376+I376+J376+M376+O376</f>
        <v>1088.8000000000002</v>
      </c>
      <c r="R376" s="74">
        <f>+K376+L376+N376</f>
        <v>2752.2</v>
      </c>
      <c r="S376" s="74">
        <f>+G376-Q376</f>
        <v>16911.2</v>
      </c>
      <c r="T376" s="76">
        <v>111</v>
      </c>
      <c r="U376" s="27"/>
    </row>
    <row r="377" spans="1:21" s="66" customFormat="1" ht="20.25" x14ac:dyDescent="0.2">
      <c r="A377" s="65"/>
      <c r="G377" s="67"/>
      <c r="H377" s="67"/>
      <c r="I377" s="67"/>
      <c r="J377" s="67"/>
      <c r="K377" s="67"/>
      <c r="L377" s="67"/>
      <c r="M377" s="67"/>
      <c r="N377" s="67"/>
      <c r="O377" s="67"/>
      <c r="P377" s="67"/>
      <c r="Q377" s="67"/>
      <c r="R377" s="67"/>
      <c r="S377" s="67"/>
      <c r="T377" s="67"/>
      <c r="U377" s="68"/>
    </row>
    <row r="378" spans="1:21" ht="16.5" x14ac:dyDescent="0.2">
      <c r="G378" s="49">
        <v>0</v>
      </c>
      <c r="H378" s="50"/>
      <c r="I378" s="50"/>
      <c r="U378" s="27"/>
    </row>
    <row r="379" spans="1:21" ht="16.5" x14ac:dyDescent="0.2">
      <c r="G379" s="48"/>
      <c r="H379" s="48"/>
      <c r="I379" s="48"/>
      <c r="U379" s="27"/>
    </row>
  </sheetData>
  <autoFilter ref="A12:T379"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6" showButton="0"/>
  </autoFilter>
  <sortState ref="A15:T376">
    <sortCondition ref="A15:A376"/>
  </sortState>
  <mergeCells count="11">
    <mergeCell ref="B13:C13"/>
    <mergeCell ref="J13:K13"/>
    <mergeCell ref="L13:L14"/>
    <mergeCell ref="M13:N13"/>
    <mergeCell ref="O13:O14"/>
    <mergeCell ref="R13:R14"/>
    <mergeCell ref="J12:P12"/>
    <mergeCell ref="Q12:R12"/>
    <mergeCell ref="S12:S14"/>
    <mergeCell ref="T12:T14"/>
    <mergeCell ref="Q13:Q14"/>
  </mergeCells>
  <printOptions horizontalCentered="1"/>
  <pageMargins left="0" right="0" top="0.15748031496062992" bottom="0.15748031496062992" header="0" footer="0"/>
  <pageSetup paperSize="5" scale="50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</vt:i4>
      </vt:variant>
      <vt:variant>
        <vt:lpstr>Rangos con nombre</vt:lpstr>
      </vt:variant>
      <vt:variant>
        <vt:i4>1</vt:i4>
      </vt:variant>
    </vt:vector>
  </HeadingPairs>
  <TitlesOfParts>
    <vt:vector size="2" baseType="lpstr">
      <vt:lpstr>JULIO</vt:lpstr>
      <vt:lpstr>JULIO!Títulos_a_imprimir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Steicy Melissa Méndez</dc:creator>
  <cp:lastModifiedBy>Marianny Matos Gomez</cp:lastModifiedBy>
  <cp:lastPrinted>2014-08-05T12:35:25Z</cp:lastPrinted>
  <dcterms:created xsi:type="dcterms:W3CDTF">2014-07-28T15:18:41Z</dcterms:created>
  <dcterms:modified xsi:type="dcterms:W3CDTF">2014-08-05T13:06:01Z</dcterms:modified>
</cp:coreProperties>
</file>